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fadil.q.bajraktari\Desktop\Publikime\Gusht\20 Agimi Masa 4 Statistika per efiçiencë\"/>
    </mc:Choice>
  </mc:AlternateContent>
  <xr:revisionPtr revIDLastSave="0" documentId="13_ncr:1_{43059C3F-6732-4439-8310-E7FC2EF01FFC}" xr6:coauthVersionLast="36" xr6:coauthVersionMax="36" xr10:uidLastSave="{00000000-0000-0000-0000-000000000000}"/>
  <bookViews>
    <workbookView xWindow="-120" yWindow="-120" windowWidth="29040" windowHeight="15720" xr2:uid="{00000000-000D-0000-FFFF-FFFF00000000}"/>
  </bookViews>
  <sheets>
    <sheet name="Masat-3.7_4_5_Fo.BE-BRK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O92" i="1" l="1"/>
  <c r="N92" i="1"/>
  <c r="M92" i="1"/>
  <c r="L92" i="1"/>
  <c r="K92" i="1"/>
  <c r="J92" i="1"/>
  <c r="I92" i="1"/>
  <c r="H92" i="1"/>
  <c r="G92" i="1"/>
  <c r="F92" i="1"/>
  <c r="E92" i="1"/>
  <c r="D92" i="1"/>
  <c r="C87" i="1"/>
  <c r="C92" i="1" s="1"/>
  <c r="N81" i="1"/>
  <c r="M81" i="1"/>
  <c r="L81" i="1"/>
  <c r="K81" i="1"/>
  <c r="J81" i="1"/>
  <c r="I81" i="1"/>
  <c r="H81" i="1"/>
  <c r="G81" i="1"/>
  <c r="F81" i="1"/>
  <c r="E81" i="1"/>
  <c r="D81" i="1"/>
  <c r="C81" i="1"/>
  <c r="O76" i="1"/>
  <c r="O81" i="1" s="1"/>
  <c r="O70" i="1"/>
  <c r="M70" i="1"/>
  <c r="L70" i="1"/>
  <c r="K70" i="1"/>
  <c r="J70" i="1"/>
  <c r="I70" i="1"/>
  <c r="H70" i="1"/>
  <c r="G70" i="1"/>
  <c r="F70" i="1"/>
  <c r="E70" i="1"/>
  <c r="D70" i="1"/>
  <c r="C70" i="1"/>
  <c r="N65" i="1"/>
  <c r="N70" i="1" s="1"/>
  <c r="O59" i="1"/>
  <c r="N59" i="1"/>
  <c r="M59" i="1"/>
  <c r="L59" i="1"/>
  <c r="K59" i="1"/>
  <c r="J59" i="1"/>
  <c r="I59" i="1"/>
  <c r="H59" i="1"/>
  <c r="G59" i="1"/>
  <c r="F59" i="1"/>
  <c r="E59" i="1"/>
  <c r="D59" i="1"/>
  <c r="C59" i="1"/>
  <c r="O48" i="1"/>
  <c r="N48" i="1"/>
  <c r="M48" i="1"/>
  <c r="L48" i="1"/>
  <c r="K48" i="1"/>
  <c r="J48" i="1"/>
  <c r="I48" i="1"/>
  <c r="H48" i="1"/>
  <c r="G48" i="1"/>
  <c r="F48" i="1"/>
  <c r="E48" i="1"/>
  <c r="D48" i="1"/>
  <c r="C48" i="1"/>
  <c r="O37" i="1"/>
  <c r="N37" i="1"/>
  <c r="M37" i="1"/>
  <c r="L37" i="1"/>
  <c r="K37" i="1"/>
  <c r="J37" i="1"/>
  <c r="I37" i="1"/>
  <c r="H37" i="1"/>
  <c r="G37" i="1"/>
  <c r="F37" i="1"/>
  <c r="E37" i="1"/>
  <c r="D37" i="1"/>
  <c r="C37" i="1"/>
  <c r="O26" i="1"/>
  <c r="N26" i="1"/>
  <c r="M26" i="1"/>
  <c r="L26" i="1"/>
  <c r="K26" i="1"/>
  <c r="J26" i="1"/>
  <c r="I26" i="1"/>
  <c r="H26" i="1"/>
  <c r="G26" i="1"/>
  <c r="F26" i="1"/>
  <c r="E26" i="1"/>
  <c r="D26" i="1"/>
  <c r="C26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O9" i="1"/>
  <c r="N9" i="1"/>
  <c r="M9" i="1"/>
  <c r="L9" i="1"/>
  <c r="K9" i="1"/>
  <c r="J9" i="1"/>
  <c r="I9" i="1"/>
  <c r="H9" i="1"/>
  <c r="G9" i="1"/>
  <c r="F9" i="1"/>
  <c r="E9" i="1"/>
  <c r="D9" i="1"/>
  <c r="C9" i="1"/>
  <c r="O8" i="1"/>
  <c r="N8" i="1"/>
  <c r="M8" i="1"/>
  <c r="L8" i="1"/>
  <c r="K8" i="1"/>
  <c r="J8" i="1"/>
  <c r="I8" i="1"/>
  <c r="H8" i="1"/>
  <c r="G8" i="1"/>
  <c r="F8" i="1"/>
  <c r="E8" i="1"/>
  <c r="D8" i="1"/>
  <c r="C8" i="1"/>
  <c r="O7" i="1"/>
  <c r="N7" i="1"/>
  <c r="M7" i="1"/>
  <c r="L7" i="1"/>
  <c r="K7" i="1"/>
  <c r="J7" i="1"/>
  <c r="I7" i="1"/>
  <c r="H7" i="1"/>
  <c r="G7" i="1"/>
  <c r="F7" i="1"/>
  <c r="E7" i="1"/>
  <c r="D7" i="1"/>
  <c r="C7" i="1"/>
  <c r="O6" i="1"/>
  <c r="M6" i="1"/>
  <c r="L6" i="1"/>
  <c r="K6" i="1"/>
  <c r="J6" i="1"/>
  <c r="I6" i="1"/>
  <c r="H6" i="1"/>
  <c r="G6" i="1"/>
  <c r="F6" i="1"/>
  <c r="E6" i="1"/>
  <c r="D6" i="1"/>
  <c r="C6" i="1"/>
  <c r="O5" i="1"/>
  <c r="N5" i="1"/>
  <c r="M5" i="1"/>
  <c r="L5" i="1"/>
  <c r="K5" i="1"/>
  <c r="J5" i="1"/>
  <c r="I5" i="1"/>
  <c r="H5" i="1"/>
  <c r="G5" i="1"/>
  <c r="F5" i="1"/>
  <c r="F11" i="1" s="1"/>
  <c r="F15" i="1" s="1"/>
  <c r="E5" i="1"/>
  <c r="E11" i="1" s="1"/>
  <c r="E15" i="1" s="1"/>
  <c r="D5" i="1"/>
  <c r="C5" i="1"/>
  <c r="M11" i="1" l="1"/>
  <c r="M15" i="1" s="1"/>
  <c r="H11" i="1"/>
  <c r="H15" i="1" s="1"/>
  <c r="O11" i="1"/>
  <c r="O13" i="1" s="1"/>
  <c r="O15" i="1" s="1"/>
  <c r="G11" i="1"/>
  <c r="G15" i="1" s="1"/>
  <c r="L11" i="1"/>
  <c r="L15" i="1" s="1"/>
  <c r="K11" i="1"/>
  <c r="K15" i="1" s="1"/>
  <c r="C11" i="1"/>
  <c r="C15" i="1" s="1"/>
  <c r="N6" i="1"/>
  <c r="N11" i="1" s="1"/>
  <c r="N15" i="1" s="1"/>
  <c r="J11" i="1"/>
  <c r="J15" i="1" s="1"/>
  <c r="I11" i="1"/>
  <c r="I15" i="1" s="1"/>
  <c r="D11" i="1"/>
  <c r="D15" i="1" s="1"/>
</calcChain>
</file>

<file path=xl/sharedStrings.xml><?xml version="1.0" encoding="utf-8"?>
<sst xmlns="http://schemas.openxmlformats.org/spreadsheetml/2006/main" count="237" uniqueCount="46">
  <si>
    <t>Masa</t>
  </si>
  <si>
    <t>Distrikti</t>
  </si>
  <si>
    <t>Numri i familjeve/ Përfitues</t>
  </si>
  <si>
    <t>Statusi social</t>
  </si>
  <si>
    <t>Statusi invalid</t>
  </si>
  <si>
    <t>Shfryezues i pensionit</t>
  </si>
  <si>
    <t>Prind vetushqyes</t>
  </si>
  <si>
    <t>Shtëpi</t>
  </si>
  <si>
    <t>Numri i banorëve</t>
  </si>
  <si>
    <t>Shqipëtar</t>
  </si>
  <si>
    <t>Tjerë</t>
  </si>
  <si>
    <t>Aplikues Femra</t>
  </si>
  <si>
    <t>Aplikues Meshkuj</t>
  </si>
  <si>
    <t>Shuma</t>
  </si>
  <si>
    <t>Kaldaja me biomasë (dru, pelet, briket)</t>
  </si>
  <si>
    <t>KOSOVË</t>
  </si>
  <si>
    <t>Kondicioner/klimë efiçiente (pompë termike ajër-ajër të tipit inverter me efiçiencë të lartë)</t>
  </si>
  <si>
    <t>Pompë termike</t>
  </si>
  <si>
    <t>Stufa individuale me biomasë</t>
  </si>
  <si>
    <t>Pajisje elektro shtepiake</t>
  </si>
  <si>
    <t>Sisteme Foto Votarike për qytetar</t>
  </si>
  <si>
    <t>FONDET E BASHKIMIT EVROPIAN/Qytetar</t>
  </si>
  <si>
    <t>FONDET E BASHKIMIT EVROPIAN/NVMV</t>
  </si>
  <si>
    <t>FONDET E REPUBLIKËS SË KOSOVËS</t>
  </si>
  <si>
    <t>GJITHSEJ FINANCIMI PËR MASAT 3.7/4 dhe 5</t>
  </si>
  <si>
    <t>Ferizaj</t>
  </si>
  <si>
    <t>Gjithsej:</t>
  </si>
  <si>
    <t>Gjakovë</t>
  </si>
  <si>
    <t>Gjilan</t>
  </si>
  <si>
    <t>Gjilani</t>
  </si>
  <si>
    <t>Mitrovicë</t>
  </si>
  <si>
    <t>Pejë</t>
  </si>
  <si>
    <t>Prishtinë</t>
  </si>
  <si>
    <t>Prizren</t>
  </si>
  <si>
    <t>MASA 4: STATISTIKAT PËR PËRFITUESIT E PAJISJEVE SHTËPIAKE EFIÇENTE
TË DHËNAT PËR PËRFITUESIT NË TË GJITHË KOSOVËN</t>
  </si>
  <si>
    <t>GJITHSEJ FINANCIMI NGA FONDET E BE-SË</t>
  </si>
  <si>
    <t>MASA 4: STATISTIKAT PËR PËRFITUESIT E PAJISJEVE SHTËPIAKE EFIÇENTE
TË DHËNAT PËR PËRFITUESIT NË REGJIONIN E FERIZAJT</t>
  </si>
  <si>
    <t>MASA 4: STATISTIKAT PËR PËRFITUESIT E PAJISJEVE SHTËPIAKE EFIÇENTE
TË DHËNAT PËR PËRFITUESIT NË REGJIONIN E GJAKOVËS</t>
  </si>
  <si>
    <t>MASA 4: STATISTIKAT PËR PËRFITUESIT E PAJISJEVE SHTËPIAKE EFIÇENTE
TË DHËNAT PËR PËRFITUESIT NË REGJIONIN E GJILANIT</t>
  </si>
  <si>
    <t>MASA 4: STATISTIKAT PËR PËRFITUESIT E PAJISJEVE SHTËPIAKE EFIÇENTE
TË DHËNAT PËR PËRFITUESIT NË REGJIONIN E MITROVICËS</t>
  </si>
  <si>
    <t>MASA 4: STATISTIKAT PËR PËRFITUESIT E PAJISJEVE SHTËPIAKE EFIÇENTE
TË DHËNAT PËR PËRFITUESIT NË REGJIONIN E PEJËS</t>
  </si>
  <si>
    <t>MASA 4: STATISTIKAT PËR PËRFITUESIT E PAJISJEVE SHTËPIAKE EFIÇENTE
TË DHËNAT PËR PËRFITUESIT NË REGJIONIN E PRISHTINËS</t>
  </si>
  <si>
    <t>MASA 4: STATISTIKAT PËR PËRFITUESIT E PAJISJEVE SHTËPIAKE EFIÇENTE
TË DHËNAT PËR PËRFITUESIT NË REGJIONIN E PRIZRENIT</t>
  </si>
  <si>
    <t>Banesë</t>
  </si>
  <si>
    <r>
      <t>K</t>
    </r>
    <r>
      <rPr>
        <sz val="11"/>
        <rFont val="Times New Roman"/>
        <family val="1"/>
      </rPr>
      <t>aldaja me biomasë (dru, pelet, briket)</t>
    </r>
  </si>
  <si>
    <t>MINISTRIA E EKONOMISË - VITET 2022-2023-2024
MASA 4: STATISTIKAT PËR PËRFITUESIT E PAJISJEVE SHTËPIAKE EFIÇENTE
TË DHËNAT PËR PËRFITUESIT SIPAS REGJIONEVE, KATEGORIVE SOCIALE, GJINORE DHE NACIONALITETIT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</si>
</sst>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1" x14ac:knownFonts="1">
    <font>
      <sz val="11"/>
      <name val="Calibri"/>
      <family val="2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Times New Roman"/>
      <family val="1"/>
    </font>
    <font>
      <sz val="11"/>
      <name val="Times New Roman"/>
      <family val="1"/>
    </font>
    <font>
      <sz val="11"/>
      <color rgb="FF006100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theme="9"/>
      </patternFill>
    </fill>
    <fill>
      <patternFill patternType="solid">
        <fgColor rgb="FF92D05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4" fillId="0" borderId="0" applyFont="0" applyFill="0" applyBorder="0" applyAlignment="0" applyProtection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3" fillId="4" borderId="0" applyNumberFormat="0" applyBorder="0" applyAlignment="0" applyProtection="0"/>
    <xf numFmtId="0" fontId="4" fillId="0" borderId="0"/>
  </cellStyleXfs>
  <cellXfs count="32">
    <xf numFmtId="0" fontId="0" fillId="0" borderId="0" xfId="0"/>
    <xf numFmtId="49" fontId="5" fillId="7" borderId="1" xfId="0" applyNumberFormat="1" applyFont="1" applyFill="1" applyBorder="1" applyAlignment="1">
      <alignment horizontal="center" vertical="center" wrapText="1"/>
    </xf>
    <xf numFmtId="0" fontId="0" fillId="0" borderId="1" xfId="0" applyBorder="1"/>
    <xf numFmtId="43" fontId="0" fillId="0" borderId="1" xfId="1" applyFont="1" applyBorder="1"/>
    <xf numFmtId="0" fontId="5" fillId="8" borderId="1" xfId="0" applyFont="1" applyFill="1" applyBorder="1"/>
    <xf numFmtId="0" fontId="6" fillId="3" borderId="1" xfId="3" applyFont="1" applyBorder="1"/>
    <xf numFmtId="43" fontId="6" fillId="3" borderId="1" xfId="3" applyNumberFormat="1" applyFont="1" applyBorder="1"/>
    <xf numFmtId="0" fontId="1" fillId="2" borderId="1" xfId="2" applyBorder="1"/>
    <xf numFmtId="43" fontId="5" fillId="8" borderId="1" xfId="1" applyFont="1" applyFill="1" applyBorder="1"/>
    <xf numFmtId="49" fontId="5" fillId="10" borderId="1" xfId="0" applyNumberFormat="1" applyFont="1" applyFill="1" applyBorder="1" applyAlignment="1">
      <alignment horizontal="center" vertical="center" wrapText="1"/>
    </xf>
    <xf numFmtId="43" fontId="5" fillId="10" borderId="1" xfId="1" applyFont="1" applyFill="1" applyBorder="1" applyAlignment="1">
      <alignment horizontal="center" vertical="center" wrapText="1"/>
    </xf>
    <xf numFmtId="0" fontId="5" fillId="0" borderId="1" xfId="0" applyFont="1" applyBorder="1"/>
    <xf numFmtId="43" fontId="5" fillId="0" borderId="1" xfId="1" applyFont="1" applyBorder="1"/>
    <xf numFmtId="0" fontId="7" fillId="0" borderId="1" xfId="2" applyFont="1" applyFill="1" applyBorder="1"/>
    <xf numFmtId="43" fontId="7" fillId="0" borderId="1" xfId="4" applyNumberFormat="1" applyFont="1" applyFill="1" applyBorder="1"/>
    <xf numFmtId="0" fontId="7" fillId="2" borderId="1" xfId="2" applyFont="1" applyBorder="1"/>
    <xf numFmtId="43" fontId="7" fillId="2" borderId="1" xfId="2" applyNumberFormat="1" applyFont="1" applyBorder="1"/>
    <xf numFmtId="49" fontId="8" fillId="7" borderId="1" xfId="0" applyNumberFormat="1" applyFont="1" applyFill="1" applyBorder="1" applyAlignment="1">
      <alignment horizontal="center" vertical="center" wrapText="1"/>
    </xf>
    <xf numFmtId="43" fontId="8" fillId="7" borderId="1" xfId="1" applyFont="1" applyFill="1" applyBorder="1" applyAlignment="1">
      <alignment horizontal="center" vertical="center" wrapText="1"/>
    </xf>
    <xf numFmtId="0" fontId="9" fillId="0" borderId="1" xfId="0" applyFont="1" applyBorder="1"/>
    <xf numFmtId="0" fontId="9" fillId="0" borderId="1" xfId="5" applyFont="1" applyBorder="1"/>
    <xf numFmtId="0" fontId="8" fillId="8" borderId="1" xfId="0" applyFont="1" applyFill="1" applyBorder="1"/>
    <xf numFmtId="0" fontId="10" fillId="2" borderId="1" xfId="2" applyFont="1" applyBorder="1"/>
    <xf numFmtId="49" fontId="8" fillId="10" borderId="1" xfId="0" applyNumberFormat="1" applyFont="1" applyFill="1" applyBorder="1" applyAlignment="1">
      <alignment horizontal="center" vertical="center" wrapText="1"/>
    </xf>
    <xf numFmtId="43" fontId="8" fillId="10" borderId="1" xfId="1" applyFont="1" applyFill="1" applyBorder="1" applyAlignment="1">
      <alignment horizontal="center" vertical="center" wrapText="1"/>
    </xf>
    <xf numFmtId="0" fontId="8" fillId="0" borderId="1" xfId="0" applyFont="1" applyBorder="1"/>
    <xf numFmtId="0" fontId="8" fillId="9" borderId="1" xfId="0" applyFont="1" applyFill="1" applyBorder="1" applyAlignment="1">
      <alignment horizontal="center" vertical="center" wrapText="1"/>
    </xf>
    <xf numFmtId="0" fontId="5" fillId="9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</cellXfs>
  <cellStyles count="6">
    <cellStyle name="Accent6" xfId="4" builtinId="49"/>
    <cellStyle name="Comma" xfId="1" builtinId="3"/>
    <cellStyle name="Good" xfId="2" builtinId="26"/>
    <cellStyle name="Neutral" xfId="3" builtinId="28"/>
    <cellStyle name="Normal" xfId="0" builtinId="0"/>
    <cellStyle name="Normal 2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O92"/>
  <sheetViews>
    <sheetView tabSelected="1" workbookViewId="0">
      <selection sqref="A1:O1"/>
    </sheetView>
  </sheetViews>
  <sheetFormatPr defaultRowHeight="15" x14ac:dyDescent="0.25"/>
  <cols>
    <col min="1" max="1" width="45.140625" customWidth="1"/>
    <col min="2" max="2" width="16.42578125" customWidth="1"/>
    <col min="3" max="3" width="13.140625" customWidth="1"/>
    <col min="6" max="6" width="11.28515625" customWidth="1"/>
    <col min="7" max="7" width="11.140625" customWidth="1"/>
    <col min="8" max="8" width="10.5703125" customWidth="1"/>
    <col min="9" max="9" width="10.85546875" customWidth="1"/>
    <col min="10" max="10" width="12.7109375" customWidth="1"/>
    <col min="11" max="11" width="10.140625" customWidth="1"/>
    <col min="15" max="15" width="14.28515625" bestFit="1" customWidth="1"/>
  </cols>
  <sheetData>
    <row r="1" spans="1:15" ht="54" customHeight="1" x14ac:dyDescent="0.25">
      <c r="A1" s="28" t="s">
        <v>45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3" spans="1:15" ht="54" customHeight="1" x14ac:dyDescent="0.25">
      <c r="A3" s="30" t="s">
        <v>34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</row>
    <row r="4" spans="1:15" ht="57" x14ac:dyDescent="0.25">
      <c r="A4" s="17" t="s">
        <v>0</v>
      </c>
      <c r="B4" s="17" t="s">
        <v>1</v>
      </c>
      <c r="C4" s="1" t="s">
        <v>2</v>
      </c>
      <c r="D4" s="17" t="s">
        <v>3</v>
      </c>
      <c r="E4" s="17" t="s">
        <v>4</v>
      </c>
      <c r="F4" s="17" t="s">
        <v>5</v>
      </c>
      <c r="G4" s="17" t="s">
        <v>6</v>
      </c>
      <c r="H4" s="17" t="s">
        <v>43</v>
      </c>
      <c r="I4" s="17" t="s">
        <v>7</v>
      </c>
      <c r="J4" s="17" t="s">
        <v>8</v>
      </c>
      <c r="K4" s="17" t="s">
        <v>9</v>
      </c>
      <c r="L4" s="17" t="s">
        <v>10</v>
      </c>
      <c r="M4" s="1" t="s">
        <v>11</v>
      </c>
      <c r="N4" s="17" t="s">
        <v>12</v>
      </c>
      <c r="O4" s="18" t="s">
        <v>13</v>
      </c>
    </row>
    <row r="5" spans="1:15" x14ac:dyDescent="0.25">
      <c r="A5" s="19" t="s">
        <v>14</v>
      </c>
      <c r="B5" s="19" t="s">
        <v>15</v>
      </c>
      <c r="C5" s="2">
        <f t="shared" ref="C5:C10" si="0">C20+C31+C42+C53+C64+C75+C86</f>
        <v>2171</v>
      </c>
      <c r="D5" s="2">
        <f t="shared" ref="D5:M5" si="1">D20+D31+D42+D53+D64+D75+D86</f>
        <v>265</v>
      </c>
      <c r="E5" s="2">
        <f t="shared" si="1"/>
        <v>105</v>
      </c>
      <c r="F5" s="2">
        <f t="shared" si="1"/>
        <v>258</v>
      </c>
      <c r="G5" s="2">
        <f t="shared" si="1"/>
        <v>63</v>
      </c>
      <c r="H5" s="2">
        <f t="shared" si="1"/>
        <v>17</v>
      </c>
      <c r="I5" s="2">
        <f t="shared" si="1"/>
        <v>1662</v>
      </c>
      <c r="J5" s="2">
        <f t="shared" si="1"/>
        <v>9257</v>
      </c>
      <c r="K5" s="2">
        <f t="shared" si="1"/>
        <v>8449</v>
      </c>
      <c r="L5" s="2">
        <f t="shared" si="1"/>
        <v>808</v>
      </c>
      <c r="M5" s="2">
        <f t="shared" si="1"/>
        <v>204</v>
      </c>
      <c r="N5" s="2">
        <f t="shared" ref="N5:O9" si="2">N20+N31+N42+N53+N64+N75+N86</f>
        <v>1349</v>
      </c>
      <c r="O5" s="3">
        <f t="shared" si="2"/>
        <v>1312220.3500000001</v>
      </c>
    </row>
    <row r="6" spans="1:15" x14ac:dyDescent="0.25">
      <c r="A6" s="19" t="s">
        <v>16</v>
      </c>
      <c r="B6" s="19" t="s">
        <v>15</v>
      </c>
      <c r="C6" s="2">
        <f t="shared" si="0"/>
        <v>20010</v>
      </c>
      <c r="D6" s="2">
        <f t="shared" ref="D6:M6" si="3">D21+D32+D43+D54+D65+D76+D87</f>
        <v>284</v>
      </c>
      <c r="E6" s="2">
        <f t="shared" si="3"/>
        <v>687</v>
      </c>
      <c r="F6" s="2">
        <f t="shared" si="3"/>
        <v>3211</v>
      </c>
      <c r="G6" s="2">
        <f t="shared" si="3"/>
        <v>1090</v>
      </c>
      <c r="H6" s="2">
        <f t="shared" si="3"/>
        <v>5429</v>
      </c>
      <c r="I6" s="2">
        <f t="shared" si="3"/>
        <v>17147</v>
      </c>
      <c r="J6" s="2">
        <f t="shared" si="3"/>
        <v>109423</v>
      </c>
      <c r="K6" s="2">
        <f t="shared" si="3"/>
        <v>103471</v>
      </c>
      <c r="L6" s="2">
        <f t="shared" si="3"/>
        <v>6011</v>
      </c>
      <c r="M6" s="2">
        <f t="shared" si="3"/>
        <v>4758</v>
      </c>
      <c r="N6" s="2">
        <f t="shared" si="2"/>
        <v>17456</v>
      </c>
      <c r="O6" s="3">
        <f t="shared" si="2"/>
        <v>6247216.1300000008</v>
      </c>
    </row>
    <row r="7" spans="1:15" x14ac:dyDescent="0.25">
      <c r="A7" s="20" t="s">
        <v>17</v>
      </c>
      <c r="B7" s="19" t="s">
        <v>15</v>
      </c>
      <c r="C7" s="2">
        <f t="shared" si="0"/>
        <v>3339</v>
      </c>
      <c r="D7" s="2">
        <f t="shared" ref="D7:M7" si="4">D22+D33+D44+D55+D66+D77+D88</f>
        <v>43</v>
      </c>
      <c r="E7" s="2">
        <f t="shared" si="4"/>
        <v>54</v>
      </c>
      <c r="F7" s="2">
        <f t="shared" si="4"/>
        <v>360</v>
      </c>
      <c r="G7" s="2">
        <f t="shared" si="4"/>
        <v>91</v>
      </c>
      <c r="H7" s="2">
        <f t="shared" si="4"/>
        <v>99</v>
      </c>
      <c r="I7" s="2">
        <f t="shared" si="4"/>
        <v>2750</v>
      </c>
      <c r="J7" s="2">
        <f t="shared" si="4"/>
        <v>15086</v>
      </c>
      <c r="K7" s="2">
        <f t="shared" si="4"/>
        <v>14217</v>
      </c>
      <c r="L7" s="2">
        <f t="shared" si="4"/>
        <v>869</v>
      </c>
      <c r="M7" s="2">
        <f t="shared" si="4"/>
        <v>320</v>
      </c>
      <c r="N7" s="2">
        <f t="shared" si="2"/>
        <v>2299</v>
      </c>
      <c r="O7" s="3">
        <f t="shared" si="2"/>
        <v>4067940.7100000004</v>
      </c>
    </row>
    <row r="8" spans="1:15" x14ac:dyDescent="0.25">
      <c r="A8" s="20" t="s">
        <v>18</v>
      </c>
      <c r="B8" s="19" t="s">
        <v>15</v>
      </c>
      <c r="C8" s="2">
        <f t="shared" si="0"/>
        <v>2816</v>
      </c>
      <c r="D8" s="2">
        <f t="shared" ref="D8:M8" si="5">D23+D34+D45+D56+D67+D78+D89</f>
        <v>59</v>
      </c>
      <c r="E8" s="2">
        <f t="shared" si="5"/>
        <v>78</v>
      </c>
      <c r="F8" s="2">
        <f t="shared" si="5"/>
        <v>311</v>
      </c>
      <c r="G8" s="2">
        <f t="shared" si="5"/>
        <v>101</v>
      </c>
      <c r="H8" s="2">
        <f t="shared" si="5"/>
        <v>81</v>
      </c>
      <c r="I8" s="2">
        <f t="shared" si="5"/>
        <v>2046</v>
      </c>
      <c r="J8" s="2">
        <f t="shared" si="5"/>
        <v>10502</v>
      </c>
      <c r="K8" s="2">
        <f t="shared" si="5"/>
        <v>9856</v>
      </c>
      <c r="L8" s="2">
        <f t="shared" si="5"/>
        <v>675</v>
      </c>
      <c r="M8" s="2">
        <f t="shared" si="5"/>
        <v>554</v>
      </c>
      <c r="N8" s="2">
        <f t="shared" si="2"/>
        <v>1396</v>
      </c>
      <c r="O8" s="3">
        <f t="shared" si="2"/>
        <v>1034451.72</v>
      </c>
    </row>
    <row r="9" spans="1:15" x14ac:dyDescent="0.25">
      <c r="A9" s="19" t="s">
        <v>19</v>
      </c>
      <c r="B9" s="19" t="s">
        <v>15</v>
      </c>
      <c r="C9" s="2">
        <f t="shared" si="0"/>
        <v>3647</v>
      </c>
      <c r="D9" s="2">
        <f t="shared" ref="D9:M9" si="6">D24+D35+D46+D57+D68+D79+D90</f>
        <v>260</v>
      </c>
      <c r="E9" s="2">
        <f t="shared" si="6"/>
        <v>152</v>
      </c>
      <c r="F9" s="2">
        <f t="shared" si="6"/>
        <v>475</v>
      </c>
      <c r="G9" s="2">
        <f t="shared" si="6"/>
        <v>237</v>
      </c>
      <c r="H9" s="2">
        <f t="shared" si="6"/>
        <v>826</v>
      </c>
      <c r="I9" s="2">
        <f t="shared" si="6"/>
        <v>2821</v>
      </c>
      <c r="J9" s="2">
        <f t="shared" si="6"/>
        <v>19013</v>
      </c>
      <c r="K9" s="2">
        <f t="shared" si="6"/>
        <v>18577</v>
      </c>
      <c r="L9" s="2">
        <f t="shared" si="6"/>
        <v>436</v>
      </c>
      <c r="M9" s="2">
        <f t="shared" si="6"/>
        <v>1043</v>
      </c>
      <c r="N9" s="2">
        <f t="shared" si="2"/>
        <v>2604</v>
      </c>
      <c r="O9" s="3">
        <f t="shared" si="2"/>
        <v>808319.41</v>
      </c>
    </row>
    <row r="10" spans="1:15" x14ac:dyDescent="0.25">
      <c r="A10" s="19" t="s">
        <v>20</v>
      </c>
      <c r="B10" s="19" t="s">
        <v>15</v>
      </c>
      <c r="C10" s="2">
        <f t="shared" si="0"/>
        <v>204</v>
      </c>
      <c r="D10" s="2">
        <f t="shared" ref="D10:N10" si="7">D25+D36+D47+D58+D69+D80+D91</f>
        <v>380</v>
      </c>
      <c r="E10" s="2">
        <f t="shared" si="7"/>
        <v>0</v>
      </c>
      <c r="F10" s="2">
        <f t="shared" si="7"/>
        <v>0</v>
      </c>
      <c r="G10" s="2">
        <f t="shared" si="7"/>
        <v>0</v>
      </c>
      <c r="H10" s="2">
        <f t="shared" si="7"/>
        <v>0</v>
      </c>
      <c r="I10" s="2">
        <f t="shared" si="7"/>
        <v>204</v>
      </c>
      <c r="J10" s="2">
        <f t="shared" si="7"/>
        <v>1267</v>
      </c>
      <c r="K10" s="2">
        <f t="shared" si="7"/>
        <v>1250</v>
      </c>
      <c r="L10" s="2">
        <f t="shared" si="7"/>
        <v>17</v>
      </c>
      <c r="M10" s="2">
        <f t="shared" si="7"/>
        <v>9</v>
      </c>
      <c r="N10" s="2">
        <f t="shared" si="7"/>
        <v>195</v>
      </c>
      <c r="O10" s="3">
        <f>O25+O36+O47+O58+O69+O80+O91</f>
        <v>374116.06</v>
      </c>
    </row>
    <row r="11" spans="1:15" x14ac:dyDescent="0.25">
      <c r="A11" s="21" t="s">
        <v>21</v>
      </c>
      <c r="B11" s="5"/>
      <c r="C11" s="5">
        <f>SUM(C5:C10)</f>
        <v>32187</v>
      </c>
      <c r="D11" s="5">
        <f t="shared" ref="D11:N11" si="8">SUM(D5:D10)</f>
        <v>1291</v>
      </c>
      <c r="E11" s="5">
        <f t="shared" si="8"/>
        <v>1076</v>
      </c>
      <c r="F11" s="5">
        <f>SUM(F5:F10)</f>
        <v>4615</v>
      </c>
      <c r="G11" s="5">
        <f t="shared" si="8"/>
        <v>1582</v>
      </c>
      <c r="H11" s="5">
        <f t="shared" si="8"/>
        <v>6452</v>
      </c>
      <c r="I11" s="5">
        <f t="shared" si="8"/>
        <v>26630</v>
      </c>
      <c r="J11" s="5">
        <f t="shared" si="8"/>
        <v>164548</v>
      </c>
      <c r="K11" s="5">
        <f t="shared" si="8"/>
        <v>155820</v>
      </c>
      <c r="L11" s="5">
        <f t="shared" si="8"/>
        <v>8816</v>
      </c>
      <c r="M11" s="5">
        <f t="shared" si="8"/>
        <v>6888</v>
      </c>
      <c r="N11" s="5">
        <f t="shared" si="8"/>
        <v>25299</v>
      </c>
      <c r="O11" s="6">
        <f>SUM(O5:O10)</f>
        <v>13844264.380000003</v>
      </c>
    </row>
    <row r="12" spans="1:15" x14ac:dyDescent="0.25">
      <c r="A12" s="21" t="s">
        <v>22</v>
      </c>
      <c r="B12" s="5"/>
      <c r="C12" s="5">
        <v>150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6">
        <v>251470.1385</v>
      </c>
    </row>
    <row r="13" spans="1:15" x14ac:dyDescent="0.25">
      <c r="A13" s="22" t="s">
        <v>35</v>
      </c>
      <c r="B13" s="7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6">
        <f>SUM(O11:O12)</f>
        <v>14095734.518500002</v>
      </c>
    </row>
    <row r="14" spans="1:15" x14ac:dyDescent="0.25">
      <c r="A14" s="21" t="s">
        <v>23</v>
      </c>
      <c r="B14" s="4"/>
      <c r="C14" s="4">
        <v>9522</v>
      </c>
      <c r="D14" s="4">
        <v>1060</v>
      </c>
      <c r="E14" s="4">
        <v>308</v>
      </c>
      <c r="F14" s="4">
        <v>1125</v>
      </c>
      <c r="G14" s="4">
        <v>795</v>
      </c>
      <c r="H14" s="4">
        <v>2828</v>
      </c>
      <c r="I14" s="4">
        <v>6694</v>
      </c>
      <c r="J14" s="4">
        <v>50035</v>
      </c>
      <c r="K14" s="4">
        <v>49687</v>
      </c>
      <c r="L14" s="4">
        <v>348</v>
      </c>
      <c r="M14" s="4">
        <v>1702</v>
      </c>
      <c r="N14" s="4">
        <v>7820</v>
      </c>
      <c r="O14" s="8">
        <v>4954050.2280000011</v>
      </c>
    </row>
    <row r="15" spans="1:15" x14ac:dyDescent="0.25">
      <c r="A15" s="22" t="s">
        <v>24</v>
      </c>
      <c r="B15" s="7"/>
      <c r="C15" s="15">
        <f>SUM(C11+C14)</f>
        <v>41709</v>
      </c>
      <c r="D15" s="15">
        <f>SUM(D11+D14)</f>
        <v>2351</v>
      </c>
      <c r="E15" s="15">
        <f t="shared" ref="E15:N15" si="9">SUM(E11+E14)</f>
        <v>1384</v>
      </c>
      <c r="F15" s="15">
        <f t="shared" si="9"/>
        <v>5740</v>
      </c>
      <c r="G15" s="15">
        <f t="shared" si="9"/>
        <v>2377</v>
      </c>
      <c r="H15" s="15">
        <f t="shared" si="9"/>
        <v>9280</v>
      </c>
      <c r="I15" s="15">
        <f t="shared" si="9"/>
        <v>33324</v>
      </c>
      <c r="J15" s="15">
        <f t="shared" si="9"/>
        <v>214583</v>
      </c>
      <c r="K15" s="15">
        <f t="shared" si="9"/>
        <v>205507</v>
      </c>
      <c r="L15" s="15">
        <f t="shared" si="9"/>
        <v>9164</v>
      </c>
      <c r="M15" s="15">
        <f t="shared" si="9"/>
        <v>8590</v>
      </c>
      <c r="N15" s="15">
        <f t="shared" si="9"/>
        <v>33119</v>
      </c>
      <c r="O15" s="16">
        <f>SUM(O13:O14)</f>
        <v>19049784.746500004</v>
      </c>
    </row>
    <row r="18" spans="1:15" ht="42" customHeight="1" x14ac:dyDescent="0.25">
      <c r="A18" s="26" t="s">
        <v>36</v>
      </c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</row>
    <row r="19" spans="1:15" ht="57" x14ac:dyDescent="0.25">
      <c r="A19" s="23" t="s">
        <v>0</v>
      </c>
      <c r="B19" s="23" t="s">
        <v>1</v>
      </c>
      <c r="C19" s="23" t="s">
        <v>2</v>
      </c>
      <c r="D19" s="23" t="s">
        <v>3</v>
      </c>
      <c r="E19" s="23" t="s">
        <v>4</v>
      </c>
      <c r="F19" s="23" t="s">
        <v>5</v>
      </c>
      <c r="G19" s="23" t="s">
        <v>6</v>
      </c>
      <c r="H19" s="23" t="s">
        <v>43</v>
      </c>
      <c r="I19" s="23" t="s">
        <v>7</v>
      </c>
      <c r="J19" s="23" t="s">
        <v>8</v>
      </c>
      <c r="K19" s="23" t="s">
        <v>9</v>
      </c>
      <c r="L19" s="23" t="s">
        <v>10</v>
      </c>
      <c r="M19" s="23" t="s">
        <v>11</v>
      </c>
      <c r="N19" s="23" t="s">
        <v>12</v>
      </c>
      <c r="O19" s="24" t="s">
        <v>13</v>
      </c>
    </row>
    <row r="20" spans="1:15" x14ac:dyDescent="0.25">
      <c r="A20" s="19" t="s">
        <v>14</v>
      </c>
      <c r="B20" s="19" t="s">
        <v>25</v>
      </c>
      <c r="C20" s="13">
        <v>323</v>
      </c>
      <c r="D20" s="13">
        <v>38</v>
      </c>
      <c r="E20" s="13">
        <v>5</v>
      </c>
      <c r="F20" s="13">
        <v>31</v>
      </c>
      <c r="G20" s="13">
        <v>9</v>
      </c>
      <c r="H20" s="13">
        <v>6</v>
      </c>
      <c r="I20" s="13">
        <v>216</v>
      </c>
      <c r="J20" s="13">
        <v>1236</v>
      </c>
      <c r="K20" s="13">
        <v>1066</v>
      </c>
      <c r="L20" s="13">
        <v>170</v>
      </c>
      <c r="M20" s="13">
        <v>30</v>
      </c>
      <c r="N20" s="13">
        <v>192</v>
      </c>
      <c r="O20" s="14">
        <v>189613.62</v>
      </c>
    </row>
    <row r="21" spans="1:15" x14ac:dyDescent="0.25">
      <c r="A21" s="19" t="s">
        <v>16</v>
      </c>
      <c r="B21" s="19" t="s">
        <v>25</v>
      </c>
      <c r="C21" s="13">
        <v>1961</v>
      </c>
      <c r="D21" s="13">
        <v>24</v>
      </c>
      <c r="E21" s="13">
        <v>82</v>
      </c>
      <c r="F21" s="13">
        <v>375</v>
      </c>
      <c r="G21" s="13">
        <v>161</v>
      </c>
      <c r="H21" s="13">
        <v>761</v>
      </c>
      <c r="I21" s="13">
        <v>2300</v>
      </c>
      <c r="J21" s="13">
        <v>15917</v>
      </c>
      <c r="K21" s="13">
        <v>15658</v>
      </c>
      <c r="L21" s="13">
        <v>259</v>
      </c>
      <c r="M21" s="13">
        <v>585</v>
      </c>
      <c r="N21" s="13">
        <v>2576</v>
      </c>
      <c r="O21" s="14">
        <v>864755.15999999992</v>
      </c>
    </row>
    <row r="22" spans="1:15" x14ac:dyDescent="0.25">
      <c r="A22" s="19" t="s">
        <v>17</v>
      </c>
      <c r="B22" s="19" t="s">
        <v>25</v>
      </c>
      <c r="C22" s="13">
        <v>589</v>
      </c>
      <c r="D22" s="13">
        <v>6</v>
      </c>
      <c r="E22" s="13">
        <v>9</v>
      </c>
      <c r="F22" s="13">
        <v>68</v>
      </c>
      <c r="G22" s="13">
        <v>30</v>
      </c>
      <c r="H22" s="13">
        <v>27</v>
      </c>
      <c r="I22" s="13">
        <v>562</v>
      </c>
      <c r="J22" s="13">
        <v>3290</v>
      </c>
      <c r="K22" s="13">
        <v>3276</v>
      </c>
      <c r="L22" s="13">
        <v>14</v>
      </c>
      <c r="M22" s="13">
        <v>60</v>
      </c>
      <c r="N22" s="13">
        <v>529</v>
      </c>
      <c r="O22" s="14">
        <v>928481.76</v>
      </c>
    </row>
    <row r="23" spans="1:15" x14ac:dyDescent="0.25">
      <c r="A23" s="19" t="s">
        <v>18</v>
      </c>
      <c r="B23" s="19" t="s">
        <v>25</v>
      </c>
      <c r="C23" s="13">
        <v>123</v>
      </c>
      <c r="D23" s="13">
        <v>4</v>
      </c>
      <c r="E23" s="13">
        <v>6</v>
      </c>
      <c r="F23" s="13">
        <v>20</v>
      </c>
      <c r="G23" s="13">
        <v>4</v>
      </c>
      <c r="H23" s="13">
        <v>10</v>
      </c>
      <c r="I23" s="13">
        <v>113</v>
      </c>
      <c r="J23" s="13">
        <v>651</v>
      </c>
      <c r="K23" s="13">
        <v>567</v>
      </c>
      <c r="L23" s="13">
        <v>84</v>
      </c>
      <c r="M23" s="13">
        <v>33</v>
      </c>
      <c r="N23" s="13">
        <v>90</v>
      </c>
      <c r="O23" s="14">
        <v>63711.8</v>
      </c>
    </row>
    <row r="24" spans="1:15" x14ac:dyDescent="0.25">
      <c r="A24" s="19" t="s">
        <v>19</v>
      </c>
      <c r="B24" s="19" t="s">
        <v>25</v>
      </c>
      <c r="C24" s="13">
        <v>423</v>
      </c>
      <c r="D24" s="13">
        <v>29</v>
      </c>
      <c r="E24" s="13">
        <v>16</v>
      </c>
      <c r="F24" s="13">
        <v>50</v>
      </c>
      <c r="G24" s="13">
        <v>29</v>
      </c>
      <c r="H24" s="13">
        <v>74</v>
      </c>
      <c r="I24" s="13">
        <v>349</v>
      </c>
      <c r="J24" s="13">
        <v>2277</v>
      </c>
      <c r="K24" s="13">
        <v>2254</v>
      </c>
      <c r="L24" s="13">
        <v>23</v>
      </c>
      <c r="M24" s="13">
        <v>126</v>
      </c>
      <c r="N24" s="13">
        <v>297</v>
      </c>
      <c r="O24" s="14">
        <v>91630.36</v>
      </c>
    </row>
    <row r="25" spans="1:15" x14ac:dyDescent="0.25">
      <c r="A25" s="19" t="s">
        <v>20</v>
      </c>
      <c r="B25" s="19" t="s">
        <v>25</v>
      </c>
      <c r="C25" s="13">
        <v>22</v>
      </c>
      <c r="D25" s="13">
        <v>45</v>
      </c>
      <c r="E25" s="13">
        <v>0</v>
      </c>
      <c r="F25" s="13">
        <v>0</v>
      </c>
      <c r="G25" s="13">
        <v>0</v>
      </c>
      <c r="H25" s="13">
        <v>0</v>
      </c>
      <c r="I25" s="13">
        <v>22</v>
      </c>
      <c r="J25" s="13">
        <v>242</v>
      </c>
      <c r="K25" s="13">
        <v>242</v>
      </c>
      <c r="L25" s="13">
        <v>0</v>
      </c>
      <c r="M25" s="13">
        <v>2</v>
      </c>
      <c r="N25" s="13">
        <v>20</v>
      </c>
      <c r="O25" s="14">
        <v>76000</v>
      </c>
    </row>
    <row r="26" spans="1:15" x14ac:dyDescent="0.25">
      <c r="A26" s="25" t="s">
        <v>26</v>
      </c>
      <c r="B26" s="11"/>
      <c r="C26" s="11">
        <f>SUM(C20:C25)</f>
        <v>3441</v>
      </c>
      <c r="D26" s="11">
        <f t="shared" ref="D26:J26" si="10">SUM(D20:D24)</f>
        <v>101</v>
      </c>
      <c r="E26" s="11">
        <f t="shared" si="10"/>
        <v>118</v>
      </c>
      <c r="F26" s="11">
        <f t="shared" si="10"/>
        <v>544</v>
      </c>
      <c r="G26" s="11">
        <f t="shared" si="10"/>
        <v>233</v>
      </c>
      <c r="H26" s="11">
        <f t="shared" si="10"/>
        <v>878</v>
      </c>
      <c r="I26" s="11">
        <f t="shared" si="10"/>
        <v>3540</v>
      </c>
      <c r="J26" s="11">
        <f t="shared" si="10"/>
        <v>23371</v>
      </c>
      <c r="K26" s="11">
        <f>SUM(K20:K25)</f>
        <v>23063</v>
      </c>
      <c r="L26" s="11">
        <f>SUM(L20:L25)</f>
        <v>550</v>
      </c>
      <c r="M26" s="11">
        <f>SUM(M20:M25)</f>
        <v>836</v>
      </c>
      <c r="N26" s="11">
        <f>SUM(N20:N25)</f>
        <v>3704</v>
      </c>
      <c r="O26" s="12">
        <f>SUM(O20:O25)</f>
        <v>2214192.6999999997</v>
      </c>
    </row>
    <row r="29" spans="1:15" ht="35.25" customHeight="1" x14ac:dyDescent="0.25">
      <c r="A29" s="26" t="s">
        <v>37</v>
      </c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</row>
    <row r="30" spans="1:15" ht="57" x14ac:dyDescent="0.25">
      <c r="A30" s="23" t="s">
        <v>0</v>
      </c>
      <c r="B30" s="23" t="s">
        <v>1</v>
      </c>
      <c r="C30" s="23" t="s">
        <v>2</v>
      </c>
      <c r="D30" s="23" t="s">
        <v>3</v>
      </c>
      <c r="E30" s="23" t="s">
        <v>4</v>
      </c>
      <c r="F30" s="23" t="s">
        <v>5</v>
      </c>
      <c r="G30" s="23" t="s">
        <v>6</v>
      </c>
      <c r="H30" s="23" t="s">
        <v>43</v>
      </c>
      <c r="I30" s="23" t="s">
        <v>7</v>
      </c>
      <c r="J30" s="23" t="s">
        <v>8</v>
      </c>
      <c r="K30" s="23" t="s">
        <v>9</v>
      </c>
      <c r="L30" s="23" t="s">
        <v>10</v>
      </c>
      <c r="M30" s="23" t="s">
        <v>11</v>
      </c>
      <c r="N30" s="23" t="s">
        <v>12</v>
      </c>
      <c r="O30" s="24" t="s">
        <v>13</v>
      </c>
    </row>
    <row r="31" spans="1:15" x14ac:dyDescent="0.25">
      <c r="A31" s="19" t="s">
        <v>14</v>
      </c>
      <c r="B31" s="19" t="s">
        <v>27</v>
      </c>
      <c r="C31" s="13">
        <v>255</v>
      </c>
      <c r="D31" s="13">
        <v>25</v>
      </c>
      <c r="E31" s="13">
        <v>65</v>
      </c>
      <c r="F31" s="13">
        <v>18</v>
      </c>
      <c r="G31" s="13">
        <v>8</v>
      </c>
      <c r="H31" s="13">
        <v>0</v>
      </c>
      <c r="I31" s="13">
        <v>318</v>
      </c>
      <c r="J31" s="13">
        <v>1288</v>
      </c>
      <c r="K31" s="13">
        <v>1288</v>
      </c>
      <c r="L31" s="13">
        <v>0</v>
      </c>
      <c r="M31" s="13">
        <v>24</v>
      </c>
      <c r="N31" s="13">
        <v>168</v>
      </c>
      <c r="O31" s="14">
        <v>159424.93</v>
      </c>
    </row>
    <row r="32" spans="1:15" x14ac:dyDescent="0.25">
      <c r="A32" s="19" t="s">
        <v>16</v>
      </c>
      <c r="B32" s="19" t="s">
        <v>27</v>
      </c>
      <c r="C32" s="13">
        <v>1946</v>
      </c>
      <c r="D32" s="13">
        <v>40</v>
      </c>
      <c r="E32" s="13">
        <v>60</v>
      </c>
      <c r="F32" s="13">
        <v>373</v>
      </c>
      <c r="G32" s="13">
        <v>87</v>
      </c>
      <c r="H32" s="13">
        <v>255</v>
      </c>
      <c r="I32" s="13">
        <v>2736</v>
      </c>
      <c r="J32" s="13">
        <v>9835</v>
      </c>
      <c r="K32" s="13">
        <v>9482</v>
      </c>
      <c r="L32" s="13">
        <v>412</v>
      </c>
      <c r="M32" s="13">
        <v>447</v>
      </c>
      <c r="N32" s="13">
        <v>1595</v>
      </c>
      <c r="O32" s="14">
        <v>513434.91000000003</v>
      </c>
    </row>
    <row r="33" spans="1:15" x14ac:dyDescent="0.25">
      <c r="A33" s="19" t="s">
        <v>17</v>
      </c>
      <c r="B33" s="19" t="s">
        <v>27</v>
      </c>
      <c r="C33" s="13">
        <v>426</v>
      </c>
      <c r="D33" s="13">
        <v>1</v>
      </c>
      <c r="E33" s="13">
        <v>7</v>
      </c>
      <c r="F33" s="13">
        <v>42</v>
      </c>
      <c r="G33" s="13">
        <v>8</v>
      </c>
      <c r="H33" s="13">
        <v>5</v>
      </c>
      <c r="I33" s="13">
        <v>534</v>
      </c>
      <c r="J33" s="13">
        <v>1982</v>
      </c>
      <c r="K33" s="13">
        <v>1975</v>
      </c>
      <c r="L33" s="13">
        <v>7</v>
      </c>
      <c r="M33" s="13">
        <v>34</v>
      </c>
      <c r="N33" s="13">
        <v>275</v>
      </c>
      <c r="O33" s="14">
        <v>474895.15</v>
      </c>
    </row>
    <row r="34" spans="1:15" x14ac:dyDescent="0.25">
      <c r="A34" s="19" t="s">
        <v>18</v>
      </c>
      <c r="B34" s="19" t="s">
        <v>27</v>
      </c>
      <c r="C34" s="13">
        <v>262</v>
      </c>
      <c r="D34" s="13">
        <v>4</v>
      </c>
      <c r="E34" s="13">
        <v>4</v>
      </c>
      <c r="F34" s="13">
        <v>30</v>
      </c>
      <c r="G34" s="13">
        <v>18</v>
      </c>
      <c r="H34" s="13">
        <v>4</v>
      </c>
      <c r="I34" s="13">
        <v>346</v>
      </c>
      <c r="J34" s="13">
        <v>1047</v>
      </c>
      <c r="K34" s="13">
        <v>1001</v>
      </c>
      <c r="L34" s="13">
        <v>75</v>
      </c>
      <c r="M34" s="13">
        <v>67</v>
      </c>
      <c r="N34" s="13">
        <v>106</v>
      </c>
      <c r="O34" s="14">
        <v>93977.31</v>
      </c>
    </row>
    <row r="35" spans="1:15" x14ac:dyDescent="0.25">
      <c r="A35" s="19" t="s">
        <v>19</v>
      </c>
      <c r="B35" s="19" t="s">
        <v>27</v>
      </c>
      <c r="C35" s="13">
        <v>368</v>
      </c>
      <c r="D35" s="13">
        <v>18</v>
      </c>
      <c r="E35" s="13">
        <v>9</v>
      </c>
      <c r="F35" s="13">
        <v>66</v>
      </c>
      <c r="G35" s="13">
        <v>25</v>
      </c>
      <c r="H35" s="13">
        <v>43</v>
      </c>
      <c r="I35" s="13">
        <v>325</v>
      </c>
      <c r="J35" s="13">
        <v>2017</v>
      </c>
      <c r="K35" s="13">
        <v>1987</v>
      </c>
      <c r="L35" s="13">
        <v>30</v>
      </c>
      <c r="M35" s="13">
        <v>98</v>
      </c>
      <c r="N35" s="13">
        <v>270</v>
      </c>
      <c r="O35" s="14">
        <v>82425.27</v>
      </c>
    </row>
    <row r="36" spans="1:15" x14ac:dyDescent="0.25">
      <c r="A36" s="19" t="s">
        <v>20</v>
      </c>
      <c r="B36" s="19" t="s">
        <v>27</v>
      </c>
      <c r="C36" s="13">
        <v>22</v>
      </c>
      <c r="D36" s="13">
        <v>89</v>
      </c>
      <c r="E36" s="13">
        <v>0</v>
      </c>
      <c r="F36" s="13">
        <v>0</v>
      </c>
      <c r="G36" s="13">
        <v>0</v>
      </c>
      <c r="H36" s="13">
        <v>0</v>
      </c>
      <c r="I36" s="13">
        <v>22</v>
      </c>
      <c r="J36" s="13">
        <v>145</v>
      </c>
      <c r="K36" s="13">
        <v>145</v>
      </c>
      <c r="L36" s="13">
        <v>0</v>
      </c>
      <c r="M36" s="13">
        <v>1</v>
      </c>
      <c r="N36" s="13">
        <v>21</v>
      </c>
      <c r="O36" s="14">
        <v>34975</v>
      </c>
    </row>
    <row r="37" spans="1:15" x14ac:dyDescent="0.25">
      <c r="A37" s="25" t="s">
        <v>26</v>
      </c>
      <c r="B37" s="11"/>
      <c r="C37" s="11">
        <f>SUM(C31:C36)</f>
        <v>3279</v>
      </c>
      <c r="D37" s="11">
        <f t="shared" ref="D37:N37" si="11">SUM(D31:D36)</f>
        <v>177</v>
      </c>
      <c r="E37" s="11">
        <f t="shared" si="11"/>
        <v>145</v>
      </c>
      <c r="F37" s="11">
        <f t="shared" si="11"/>
        <v>529</v>
      </c>
      <c r="G37" s="11">
        <f t="shared" si="11"/>
        <v>146</v>
      </c>
      <c r="H37" s="11">
        <f t="shared" si="11"/>
        <v>307</v>
      </c>
      <c r="I37" s="11">
        <f t="shared" si="11"/>
        <v>4281</v>
      </c>
      <c r="J37" s="11">
        <f t="shared" si="11"/>
        <v>16314</v>
      </c>
      <c r="K37" s="11">
        <f t="shared" si="11"/>
        <v>15878</v>
      </c>
      <c r="L37" s="11">
        <f t="shared" si="11"/>
        <v>524</v>
      </c>
      <c r="M37" s="11">
        <f t="shared" si="11"/>
        <v>671</v>
      </c>
      <c r="N37" s="11">
        <f t="shared" si="11"/>
        <v>2435</v>
      </c>
      <c r="O37" s="12">
        <f>SUM(O31:O36)</f>
        <v>1359132.5700000003</v>
      </c>
    </row>
    <row r="40" spans="1:15" ht="31.5" customHeight="1" x14ac:dyDescent="0.25">
      <c r="A40" s="26" t="s">
        <v>38</v>
      </c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</row>
    <row r="41" spans="1:15" ht="57" x14ac:dyDescent="0.25">
      <c r="A41" s="23" t="s">
        <v>0</v>
      </c>
      <c r="B41" s="23" t="s">
        <v>1</v>
      </c>
      <c r="C41" s="23" t="s">
        <v>2</v>
      </c>
      <c r="D41" s="23" t="s">
        <v>3</v>
      </c>
      <c r="E41" s="23" t="s">
        <v>4</v>
      </c>
      <c r="F41" s="23" t="s">
        <v>5</v>
      </c>
      <c r="G41" s="23" t="s">
        <v>6</v>
      </c>
      <c r="H41" s="23" t="s">
        <v>43</v>
      </c>
      <c r="I41" s="23" t="s">
        <v>7</v>
      </c>
      <c r="J41" s="23" t="s">
        <v>8</v>
      </c>
      <c r="K41" s="23" t="s">
        <v>9</v>
      </c>
      <c r="L41" s="23" t="s">
        <v>10</v>
      </c>
      <c r="M41" s="23" t="s">
        <v>11</v>
      </c>
      <c r="N41" s="23" t="s">
        <v>12</v>
      </c>
      <c r="O41" s="24" t="s">
        <v>13</v>
      </c>
    </row>
    <row r="42" spans="1:15" x14ac:dyDescent="0.25">
      <c r="A42" s="19" t="s">
        <v>14</v>
      </c>
      <c r="B42" s="19" t="s">
        <v>28</v>
      </c>
      <c r="C42" s="13">
        <v>206</v>
      </c>
      <c r="D42" s="13">
        <v>6</v>
      </c>
      <c r="E42" s="13">
        <v>4</v>
      </c>
      <c r="F42" s="13">
        <v>62</v>
      </c>
      <c r="G42" s="13">
        <v>6</v>
      </c>
      <c r="H42" s="13">
        <v>4</v>
      </c>
      <c r="I42" s="13">
        <v>136</v>
      </c>
      <c r="J42" s="13">
        <v>755</v>
      </c>
      <c r="K42" s="13">
        <v>635</v>
      </c>
      <c r="L42" s="13">
        <v>120</v>
      </c>
      <c r="M42" s="13">
        <v>15</v>
      </c>
      <c r="N42" s="13">
        <v>125</v>
      </c>
      <c r="O42" s="14">
        <v>121261.90000000001</v>
      </c>
    </row>
    <row r="43" spans="1:15" x14ac:dyDescent="0.25">
      <c r="A43" s="19" t="s">
        <v>16</v>
      </c>
      <c r="B43" s="19" t="s">
        <v>28</v>
      </c>
      <c r="C43" s="13">
        <v>1481</v>
      </c>
      <c r="D43" s="13">
        <v>16</v>
      </c>
      <c r="E43" s="13">
        <v>26</v>
      </c>
      <c r="F43" s="13">
        <v>204</v>
      </c>
      <c r="G43" s="13">
        <v>50</v>
      </c>
      <c r="H43" s="13">
        <v>310</v>
      </c>
      <c r="I43" s="13">
        <v>1131</v>
      </c>
      <c r="J43" s="13">
        <v>7104</v>
      </c>
      <c r="K43" s="13">
        <v>6794</v>
      </c>
      <c r="L43" s="13">
        <v>310</v>
      </c>
      <c r="M43" s="13">
        <v>349</v>
      </c>
      <c r="N43" s="13">
        <v>1292</v>
      </c>
      <c r="O43" s="14">
        <v>404356.87</v>
      </c>
    </row>
    <row r="44" spans="1:15" x14ac:dyDescent="0.25">
      <c r="A44" s="19" t="s">
        <v>17</v>
      </c>
      <c r="B44" s="19" t="s">
        <v>28</v>
      </c>
      <c r="C44" s="13">
        <v>394</v>
      </c>
      <c r="D44" s="13">
        <v>2</v>
      </c>
      <c r="E44" s="13">
        <v>5</v>
      </c>
      <c r="F44" s="13">
        <v>38</v>
      </c>
      <c r="G44" s="13">
        <v>11</v>
      </c>
      <c r="H44" s="13">
        <v>6</v>
      </c>
      <c r="I44" s="13">
        <v>280</v>
      </c>
      <c r="J44" s="13">
        <v>1632</v>
      </c>
      <c r="K44" s="13">
        <v>1616</v>
      </c>
      <c r="L44" s="13">
        <v>16</v>
      </c>
      <c r="M44" s="13">
        <v>34</v>
      </c>
      <c r="N44" s="13">
        <v>252</v>
      </c>
      <c r="O44" s="14">
        <v>450433.22</v>
      </c>
    </row>
    <row r="45" spans="1:15" x14ac:dyDescent="0.25">
      <c r="A45" s="19" t="s">
        <v>18</v>
      </c>
      <c r="B45" s="19" t="s">
        <v>28</v>
      </c>
      <c r="C45" s="13">
        <v>76</v>
      </c>
      <c r="D45" s="13">
        <v>0</v>
      </c>
      <c r="E45" s="13">
        <v>2</v>
      </c>
      <c r="F45" s="13">
        <v>9</v>
      </c>
      <c r="G45" s="13">
        <v>3</v>
      </c>
      <c r="H45" s="13">
        <v>9</v>
      </c>
      <c r="I45" s="13">
        <v>47</v>
      </c>
      <c r="J45" s="13">
        <v>289</v>
      </c>
      <c r="K45" s="13">
        <v>239</v>
      </c>
      <c r="L45" s="13">
        <v>50</v>
      </c>
      <c r="M45" s="13">
        <v>14</v>
      </c>
      <c r="N45" s="13">
        <v>42</v>
      </c>
      <c r="O45" s="14">
        <v>32838.639999999999</v>
      </c>
    </row>
    <row r="46" spans="1:15" x14ac:dyDescent="0.25">
      <c r="A46" s="19" t="s">
        <v>19</v>
      </c>
      <c r="B46" s="19" t="s">
        <v>29</v>
      </c>
      <c r="C46" s="13">
        <v>318</v>
      </c>
      <c r="D46" s="13">
        <v>13</v>
      </c>
      <c r="E46" s="13">
        <v>5</v>
      </c>
      <c r="F46" s="13">
        <v>38</v>
      </c>
      <c r="G46" s="13">
        <v>14</v>
      </c>
      <c r="H46" s="13">
        <v>33</v>
      </c>
      <c r="I46" s="13">
        <v>285</v>
      </c>
      <c r="J46" s="13">
        <v>1636</v>
      </c>
      <c r="K46" s="13">
        <v>1607</v>
      </c>
      <c r="L46" s="13">
        <v>29</v>
      </c>
      <c r="M46" s="13">
        <v>70</v>
      </c>
      <c r="N46" s="13">
        <v>248</v>
      </c>
      <c r="O46" s="14">
        <v>71211.539999999994</v>
      </c>
    </row>
    <row r="47" spans="1:15" x14ac:dyDescent="0.25">
      <c r="A47" s="19" t="s">
        <v>20</v>
      </c>
      <c r="B47" s="19" t="s">
        <v>29</v>
      </c>
      <c r="C47" s="13">
        <v>22</v>
      </c>
      <c r="D47" s="13">
        <v>8</v>
      </c>
      <c r="E47" s="13">
        <v>0</v>
      </c>
      <c r="F47" s="13">
        <v>0</v>
      </c>
      <c r="G47" s="13">
        <v>0</v>
      </c>
      <c r="H47" s="13">
        <v>0</v>
      </c>
      <c r="I47" s="13">
        <v>22</v>
      </c>
      <c r="J47" s="13">
        <v>121</v>
      </c>
      <c r="K47" s="13">
        <v>109</v>
      </c>
      <c r="L47" s="13">
        <v>12</v>
      </c>
      <c r="M47" s="13">
        <v>2</v>
      </c>
      <c r="N47" s="13">
        <v>20</v>
      </c>
      <c r="O47" s="14">
        <v>36500</v>
      </c>
    </row>
    <row r="48" spans="1:15" x14ac:dyDescent="0.25">
      <c r="A48" s="25" t="s">
        <v>26</v>
      </c>
      <c r="B48" s="11"/>
      <c r="C48" s="11">
        <f>SUM(C42:C47)</f>
        <v>2497</v>
      </c>
      <c r="D48" s="11">
        <f t="shared" ref="D48:N48" si="12">SUM(D42:D47)</f>
        <v>45</v>
      </c>
      <c r="E48" s="11">
        <f t="shared" si="12"/>
        <v>42</v>
      </c>
      <c r="F48" s="11">
        <f t="shared" si="12"/>
        <v>351</v>
      </c>
      <c r="G48" s="11">
        <f t="shared" si="12"/>
        <v>84</v>
      </c>
      <c r="H48" s="11">
        <f t="shared" si="12"/>
        <v>362</v>
      </c>
      <c r="I48" s="11">
        <f t="shared" si="12"/>
        <v>1901</v>
      </c>
      <c r="J48" s="11">
        <f t="shared" si="12"/>
        <v>11537</v>
      </c>
      <c r="K48" s="11">
        <f t="shared" si="12"/>
        <v>11000</v>
      </c>
      <c r="L48" s="11">
        <f t="shared" si="12"/>
        <v>537</v>
      </c>
      <c r="M48" s="11">
        <f t="shared" si="12"/>
        <v>484</v>
      </c>
      <c r="N48" s="11">
        <f t="shared" si="12"/>
        <v>1979</v>
      </c>
      <c r="O48" s="12">
        <f>SUM(O42:O47)</f>
        <v>1116602.17</v>
      </c>
    </row>
    <row r="51" spans="1:15" ht="30.75" customHeight="1" x14ac:dyDescent="0.25">
      <c r="A51" s="26" t="s">
        <v>39</v>
      </c>
      <c r="B51" s="27"/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</row>
    <row r="52" spans="1:15" ht="57" x14ac:dyDescent="0.25">
      <c r="A52" s="23" t="s">
        <v>0</v>
      </c>
      <c r="B52" s="23" t="s">
        <v>1</v>
      </c>
      <c r="C52" s="23" t="s">
        <v>2</v>
      </c>
      <c r="D52" s="23" t="s">
        <v>3</v>
      </c>
      <c r="E52" s="23" t="s">
        <v>4</v>
      </c>
      <c r="F52" s="23" t="s">
        <v>5</v>
      </c>
      <c r="G52" s="23" t="s">
        <v>6</v>
      </c>
      <c r="H52" s="23" t="s">
        <v>43</v>
      </c>
      <c r="I52" s="23" t="s">
        <v>7</v>
      </c>
      <c r="J52" s="23" t="s">
        <v>8</v>
      </c>
      <c r="K52" s="23" t="s">
        <v>9</v>
      </c>
      <c r="L52" s="23" t="s">
        <v>10</v>
      </c>
      <c r="M52" s="23" t="s">
        <v>11</v>
      </c>
      <c r="N52" s="23" t="s">
        <v>12</v>
      </c>
      <c r="O52" s="24" t="s">
        <v>13</v>
      </c>
    </row>
    <row r="53" spans="1:15" x14ac:dyDescent="0.25">
      <c r="A53" s="2" t="s">
        <v>44</v>
      </c>
      <c r="B53" s="19" t="s">
        <v>30</v>
      </c>
      <c r="C53" s="13">
        <v>209</v>
      </c>
      <c r="D53" s="13">
        <v>47</v>
      </c>
      <c r="E53" s="13">
        <v>4</v>
      </c>
      <c r="F53" s="13">
        <v>31</v>
      </c>
      <c r="G53" s="13">
        <v>5</v>
      </c>
      <c r="H53" s="13">
        <v>0</v>
      </c>
      <c r="I53" s="13">
        <v>147</v>
      </c>
      <c r="J53" s="13">
        <v>875</v>
      </c>
      <c r="K53" s="13">
        <v>875</v>
      </c>
      <c r="L53" s="13">
        <v>0</v>
      </c>
      <c r="M53" s="13">
        <v>20</v>
      </c>
      <c r="N53" s="13">
        <v>127</v>
      </c>
      <c r="O53" s="14">
        <v>127110.47</v>
      </c>
    </row>
    <row r="54" spans="1:15" x14ac:dyDescent="0.25">
      <c r="A54" s="19" t="s">
        <v>16</v>
      </c>
      <c r="B54" s="19" t="s">
        <v>30</v>
      </c>
      <c r="C54" s="13">
        <v>2150</v>
      </c>
      <c r="D54" s="13">
        <v>57</v>
      </c>
      <c r="E54" s="13">
        <v>123</v>
      </c>
      <c r="F54" s="13">
        <v>483</v>
      </c>
      <c r="G54" s="13">
        <v>151</v>
      </c>
      <c r="H54" s="13">
        <v>705</v>
      </c>
      <c r="I54" s="13">
        <v>2107</v>
      </c>
      <c r="J54" s="13">
        <v>14534</v>
      </c>
      <c r="K54" s="13">
        <v>14385</v>
      </c>
      <c r="L54" s="13">
        <v>149</v>
      </c>
      <c r="M54" s="13">
        <v>619</v>
      </c>
      <c r="N54" s="13">
        <v>2293</v>
      </c>
      <c r="O54" s="14">
        <v>778610.46</v>
      </c>
    </row>
    <row r="55" spans="1:15" x14ac:dyDescent="0.25">
      <c r="A55" s="19" t="s">
        <v>17</v>
      </c>
      <c r="B55" s="19" t="s">
        <v>30</v>
      </c>
      <c r="C55" s="13">
        <v>161</v>
      </c>
      <c r="D55" s="13">
        <v>5</v>
      </c>
      <c r="E55" s="13">
        <v>2</v>
      </c>
      <c r="F55" s="13">
        <v>24</v>
      </c>
      <c r="G55" s="13">
        <v>3</v>
      </c>
      <c r="H55" s="13">
        <v>12</v>
      </c>
      <c r="I55" s="13">
        <v>108</v>
      </c>
      <c r="J55" s="13">
        <v>678</v>
      </c>
      <c r="K55" s="13">
        <v>678</v>
      </c>
      <c r="L55" s="13">
        <v>0</v>
      </c>
      <c r="M55" s="13">
        <v>14</v>
      </c>
      <c r="N55" s="13">
        <v>106</v>
      </c>
      <c r="O55" s="14">
        <v>183110.5</v>
      </c>
    </row>
    <row r="56" spans="1:15" x14ac:dyDescent="0.25">
      <c r="A56" s="19" t="s">
        <v>18</v>
      </c>
      <c r="B56" s="19" t="s">
        <v>30</v>
      </c>
      <c r="C56" s="13">
        <v>275</v>
      </c>
      <c r="D56" s="13">
        <v>16</v>
      </c>
      <c r="E56" s="13">
        <v>10</v>
      </c>
      <c r="F56" s="13">
        <v>31</v>
      </c>
      <c r="G56" s="13">
        <v>13</v>
      </c>
      <c r="H56" s="13">
        <v>4</v>
      </c>
      <c r="I56" s="13">
        <v>188</v>
      </c>
      <c r="J56" s="13">
        <v>1016</v>
      </c>
      <c r="K56" s="13">
        <v>1016</v>
      </c>
      <c r="L56" s="13">
        <v>0</v>
      </c>
      <c r="M56" s="13">
        <v>36</v>
      </c>
      <c r="N56" s="13">
        <v>156</v>
      </c>
      <c r="O56" s="14">
        <v>101980.6</v>
      </c>
    </row>
    <row r="57" spans="1:15" x14ac:dyDescent="0.25">
      <c r="A57" s="19" t="s">
        <v>19</v>
      </c>
      <c r="B57" s="19" t="s">
        <v>30</v>
      </c>
      <c r="C57" s="13">
        <v>432</v>
      </c>
      <c r="D57" s="13">
        <v>63</v>
      </c>
      <c r="E57" s="13">
        <v>26</v>
      </c>
      <c r="F57" s="13">
        <v>77</v>
      </c>
      <c r="G57" s="13">
        <v>29</v>
      </c>
      <c r="H57" s="13">
        <v>63</v>
      </c>
      <c r="I57" s="13">
        <v>369</v>
      </c>
      <c r="J57" s="13">
        <v>2301</v>
      </c>
      <c r="K57" s="13">
        <v>2288</v>
      </c>
      <c r="L57" s="13">
        <v>13</v>
      </c>
      <c r="M57" s="13">
        <v>124</v>
      </c>
      <c r="N57" s="13">
        <v>308</v>
      </c>
      <c r="O57" s="14">
        <v>97738.74</v>
      </c>
    </row>
    <row r="58" spans="1:15" x14ac:dyDescent="0.25">
      <c r="A58" s="19" t="s">
        <v>20</v>
      </c>
      <c r="B58" s="19" t="s">
        <v>30</v>
      </c>
      <c r="C58" s="13">
        <v>17</v>
      </c>
      <c r="D58" s="13">
        <v>51</v>
      </c>
      <c r="E58" s="13">
        <v>0</v>
      </c>
      <c r="F58" s="13">
        <v>0</v>
      </c>
      <c r="G58" s="13">
        <v>0</v>
      </c>
      <c r="H58" s="13">
        <v>0</v>
      </c>
      <c r="I58" s="13">
        <v>17</v>
      </c>
      <c r="J58" s="13">
        <v>109</v>
      </c>
      <c r="K58" s="13">
        <v>109</v>
      </c>
      <c r="L58" s="13">
        <v>0</v>
      </c>
      <c r="M58" s="13">
        <v>0</v>
      </c>
      <c r="N58" s="13">
        <v>17</v>
      </c>
      <c r="O58" s="14">
        <v>29142.5</v>
      </c>
    </row>
    <row r="59" spans="1:15" x14ac:dyDescent="0.25">
      <c r="A59" s="25" t="s">
        <v>26</v>
      </c>
      <c r="B59" s="11"/>
      <c r="C59" s="11">
        <f>SUM(C53:C58)</f>
        <v>3244</v>
      </c>
      <c r="D59" s="11">
        <f t="shared" ref="D59:N59" si="13">SUM(D53:D58)</f>
        <v>239</v>
      </c>
      <c r="E59" s="11">
        <f t="shared" si="13"/>
        <v>165</v>
      </c>
      <c r="F59" s="11">
        <f t="shared" si="13"/>
        <v>646</v>
      </c>
      <c r="G59" s="11">
        <f t="shared" si="13"/>
        <v>201</v>
      </c>
      <c r="H59" s="11">
        <f t="shared" si="13"/>
        <v>784</v>
      </c>
      <c r="I59" s="11">
        <f t="shared" si="13"/>
        <v>2936</v>
      </c>
      <c r="J59" s="11">
        <f t="shared" si="13"/>
        <v>19513</v>
      </c>
      <c r="K59" s="11">
        <f t="shared" si="13"/>
        <v>19351</v>
      </c>
      <c r="L59" s="11">
        <f t="shared" si="13"/>
        <v>162</v>
      </c>
      <c r="M59" s="11">
        <f t="shared" si="13"/>
        <v>813</v>
      </c>
      <c r="N59" s="11">
        <f t="shared" si="13"/>
        <v>3007</v>
      </c>
      <c r="O59" s="12">
        <f>SUM(O53:O58)</f>
        <v>1317693.27</v>
      </c>
    </row>
    <row r="62" spans="1:15" ht="30.75" customHeight="1" x14ac:dyDescent="0.25">
      <c r="A62" s="26" t="s">
        <v>40</v>
      </c>
      <c r="B62" s="27"/>
      <c r="C62" s="27"/>
      <c r="D62" s="27"/>
      <c r="E62" s="27"/>
      <c r="F62" s="27"/>
      <c r="G62" s="27"/>
      <c r="H62" s="27"/>
      <c r="I62" s="27"/>
      <c r="J62" s="27"/>
      <c r="K62" s="27"/>
      <c r="L62" s="27"/>
      <c r="M62" s="27"/>
      <c r="N62" s="27"/>
      <c r="O62" s="27"/>
    </row>
    <row r="63" spans="1:15" ht="57" x14ac:dyDescent="0.25">
      <c r="A63" s="23" t="s">
        <v>0</v>
      </c>
      <c r="B63" s="23" t="s">
        <v>1</v>
      </c>
      <c r="C63" s="23" t="s">
        <v>2</v>
      </c>
      <c r="D63" s="23" t="s">
        <v>3</v>
      </c>
      <c r="E63" s="23" t="s">
        <v>4</v>
      </c>
      <c r="F63" s="23" t="s">
        <v>5</v>
      </c>
      <c r="G63" s="23" t="s">
        <v>6</v>
      </c>
      <c r="H63" s="23" t="s">
        <v>43</v>
      </c>
      <c r="I63" s="23" t="s">
        <v>7</v>
      </c>
      <c r="J63" s="23" t="s">
        <v>8</v>
      </c>
      <c r="K63" s="23" t="s">
        <v>9</v>
      </c>
      <c r="L63" s="23" t="s">
        <v>10</v>
      </c>
      <c r="M63" s="23" t="s">
        <v>11</v>
      </c>
      <c r="N63" s="23" t="s">
        <v>12</v>
      </c>
      <c r="O63" s="24" t="s">
        <v>13</v>
      </c>
    </row>
    <row r="64" spans="1:15" x14ac:dyDescent="0.25">
      <c r="A64" s="19" t="s">
        <v>14</v>
      </c>
      <c r="B64" s="19" t="s">
        <v>31</v>
      </c>
      <c r="C64" s="13">
        <v>153</v>
      </c>
      <c r="D64" s="13">
        <v>28</v>
      </c>
      <c r="E64" s="13">
        <v>7</v>
      </c>
      <c r="F64" s="13">
        <v>8</v>
      </c>
      <c r="G64" s="13">
        <v>5</v>
      </c>
      <c r="H64" s="13">
        <v>1</v>
      </c>
      <c r="I64" s="13">
        <v>118</v>
      </c>
      <c r="J64" s="13">
        <v>719</v>
      </c>
      <c r="K64" s="13">
        <v>709</v>
      </c>
      <c r="L64" s="13">
        <v>10</v>
      </c>
      <c r="M64" s="13">
        <v>23</v>
      </c>
      <c r="N64" s="13">
        <v>96</v>
      </c>
      <c r="O64" s="14">
        <v>97759.51</v>
      </c>
    </row>
    <row r="65" spans="1:15" x14ac:dyDescent="0.25">
      <c r="A65" s="19" t="s">
        <v>16</v>
      </c>
      <c r="B65" s="19" t="s">
        <v>31</v>
      </c>
      <c r="C65" s="13">
        <v>1841</v>
      </c>
      <c r="D65" s="13">
        <v>29</v>
      </c>
      <c r="E65" s="13">
        <v>70</v>
      </c>
      <c r="F65" s="13">
        <v>394</v>
      </c>
      <c r="G65" s="13">
        <v>144</v>
      </c>
      <c r="H65" s="13">
        <v>371</v>
      </c>
      <c r="I65" s="13">
        <v>1830</v>
      </c>
      <c r="J65" s="13">
        <v>11400</v>
      </c>
      <c r="K65" s="13">
        <v>8129</v>
      </c>
      <c r="L65" s="13">
        <v>3271</v>
      </c>
      <c r="M65" s="13">
        <v>538</v>
      </c>
      <c r="N65" s="13">
        <f>1663+187</f>
        <v>1850</v>
      </c>
      <c r="O65" s="14">
        <v>622651.76</v>
      </c>
    </row>
    <row r="66" spans="1:15" x14ac:dyDescent="0.25">
      <c r="A66" s="19" t="s">
        <v>17</v>
      </c>
      <c r="B66" s="19" t="s">
        <v>31</v>
      </c>
      <c r="C66" s="13">
        <v>384</v>
      </c>
      <c r="D66" s="13">
        <v>14</v>
      </c>
      <c r="E66" s="13">
        <v>9</v>
      </c>
      <c r="F66" s="13">
        <v>54</v>
      </c>
      <c r="G66" s="13">
        <v>12</v>
      </c>
      <c r="H66" s="13">
        <v>14</v>
      </c>
      <c r="I66" s="13">
        <v>281</v>
      </c>
      <c r="J66" s="13">
        <v>1732</v>
      </c>
      <c r="K66" s="13">
        <v>1716</v>
      </c>
      <c r="L66" s="13">
        <v>16</v>
      </c>
      <c r="M66" s="13">
        <v>34</v>
      </c>
      <c r="N66" s="13">
        <v>261</v>
      </c>
      <c r="O66" s="14">
        <v>456155.9</v>
      </c>
    </row>
    <row r="67" spans="1:15" x14ac:dyDescent="0.25">
      <c r="A67" s="19" t="s">
        <v>18</v>
      </c>
      <c r="B67" s="19" t="s">
        <v>31</v>
      </c>
      <c r="C67" s="13">
        <v>1118</v>
      </c>
      <c r="D67" s="13">
        <v>16</v>
      </c>
      <c r="E67" s="13">
        <v>29</v>
      </c>
      <c r="F67" s="13">
        <v>124</v>
      </c>
      <c r="G67" s="13">
        <v>34</v>
      </c>
      <c r="H67" s="13">
        <v>15</v>
      </c>
      <c r="I67" s="13">
        <v>739</v>
      </c>
      <c r="J67" s="13">
        <v>4072</v>
      </c>
      <c r="K67" s="13">
        <v>3923</v>
      </c>
      <c r="L67" s="13">
        <v>149</v>
      </c>
      <c r="M67" s="13">
        <v>226</v>
      </c>
      <c r="N67" s="13">
        <v>528</v>
      </c>
      <c r="O67" s="14">
        <v>396373.18</v>
      </c>
    </row>
    <row r="68" spans="1:15" x14ac:dyDescent="0.25">
      <c r="A68" s="19" t="s">
        <v>19</v>
      </c>
      <c r="B68" s="19" t="s">
        <v>31</v>
      </c>
      <c r="C68" s="13">
        <v>332</v>
      </c>
      <c r="D68" s="13">
        <v>38</v>
      </c>
      <c r="E68" s="13">
        <v>20</v>
      </c>
      <c r="F68" s="13">
        <v>39</v>
      </c>
      <c r="G68" s="13">
        <v>20</v>
      </c>
      <c r="H68" s="13">
        <v>42</v>
      </c>
      <c r="I68" s="13">
        <v>290</v>
      </c>
      <c r="J68" s="13">
        <v>1860</v>
      </c>
      <c r="K68" s="13">
        <v>1837</v>
      </c>
      <c r="L68" s="13">
        <v>23</v>
      </c>
      <c r="M68" s="13">
        <v>105</v>
      </c>
      <c r="N68" s="13">
        <v>227</v>
      </c>
      <c r="O68" s="14">
        <v>73860.91</v>
      </c>
    </row>
    <row r="69" spans="1:15" x14ac:dyDescent="0.25">
      <c r="A69" s="19" t="s">
        <v>20</v>
      </c>
      <c r="B69" s="19" t="s">
        <v>31</v>
      </c>
      <c r="C69" s="13">
        <v>19</v>
      </c>
      <c r="D69" s="13">
        <v>44</v>
      </c>
      <c r="E69" s="13">
        <v>0</v>
      </c>
      <c r="F69" s="13">
        <v>0</v>
      </c>
      <c r="G69" s="13">
        <v>0</v>
      </c>
      <c r="H69" s="13">
        <v>0</v>
      </c>
      <c r="I69" s="13">
        <v>19</v>
      </c>
      <c r="J69" s="13">
        <v>107</v>
      </c>
      <c r="K69" s="13">
        <v>107</v>
      </c>
      <c r="L69" s="13">
        <v>0</v>
      </c>
      <c r="M69" s="13">
        <v>0</v>
      </c>
      <c r="N69" s="13">
        <v>19</v>
      </c>
      <c r="O69" s="14">
        <v>30000</v>
      </c>
    </row>
    <row r="70" spans="1:15" x14ac:dyDescent="0.25">
      <c r="A70" s="25" t="s">
        <v>26</v>
      </c>
      <c r="B70" s="11"/>
      <c r="C70" s="11">
        <f>SUM(C64:C69)</f>
        <v>3847</v>
      </c>
      <c r="D70" s="11">
        <f t="shared" ref="D70:N70" si="14">SUM(D64:D69)</f>
        <v>169</v>
      </c>
      <c r="E70" s="11">
        <f t="shared" si="14"/>
        <v>135</v>
      </c>
      <c r="F70" s="11">
        <f t="shared" si="14"/>
        <v>619</v>
      </c>
      <c r="G70" s="11">
        <f t="shared" si="14"/>
        <v>215</v>
      </c>
      <c r="H70" s="11">
        <f t="shared" si="14"/>
        <v>443</v>
      </c>
      <c r="I70" s="11">
        <f t="shared" si="14"/>
        <v>3277</v>
      </c>
      <c r="J70" s="11">
        <f t="shared" si="14"/>
        <v>19890</v>
      </c>
      <c r="K70" s="11">
        <f t="shared" si="14"/>
        <v>16421</v>
      </c>
      <c r="L70" s="11">
        <f t="shared" si="14"/>
        <v>3469</v>
      </c>
      <c r="M70" s="11">
        <f t="shared" si="14"/>
        <v>926</v>
      </c>
      <c r="N70" s="11">
        <f t="shared" si="14"/>
        <v>2981</v>
      </c>
      <c r="O70" s="12">
        <f>SUM(O64:O69)</f>
        <v>1676801.2599999998</v>
      </c>
    </row>
    <row r="73" spans="1:15" ht="32.25" customHeight="1" x14ac:dyDescent="0.25">
      <c r="A73" s="26" t="s">
        <v>41</v>
      </c>
      <c r="B73" s="27"/>
      <c r="C73" s="27"/>
      <c r="D73" s="27"/>
      <c r="E73" s="27"/>
      <c r="F73" s="27"/>
      <c r="G73" s="27"/>
      <c r="H73" s="27"/>
      <c r="I73" s="27"/>
      <c r="J73" s="27"/>
      <c r="K73" s="27"/>
      <c r="L73" s="27"/>
      <c r="M73" s="27"/>
      <c r="N73" s="27"/>
      <c r="O73" s="27"/>
    </row>
    <row r="74" spans="1:15" ht="57" x14ac:dyDescent="0.25">
      <c r="A74" s="23" t="s">
        <v>0</v>
      </c>
      <c r="B74" s="23" t="s">
        <v>1</v>
      </c>
      <c r="C74" s="23" t="s">
        <v>2</v>
      </c>
      <c r="D74" s="23" t="s">
        <v>3</v>
      </c>
      <c r="E74" s="23" t="s">
        <v>4</v>
      </c>
      <c r="F74" s="23" t="s">
        <v>5</v>
      </c>
      <c r="G74" s="23" t="s">
        <v>6</v>
      </c>
      <c r="H74" s="23" t="s">
        <v>43</v>
      </c>
      <c r="I74" s="23" t="s">
        <v>7</v>
      </c>
      <c r="J74" s="23" t="s">
        <v>8</v>
      </c>
      <c r="K74" s="23" t="s">
        <v>9</v>
      </c>
      <c r="L74" s="23" t="s">
        <v>10</v>
      </c>
      <c r="M74" s="23" t="s">
        <v>11</v>
      </c>
      <c r="N74" s="23" t="s">
        <v>12</v>
      </c>
      <c r="O74" s="24" t="s">
        <v>13</v>
      </c>
    </row>
    <row r="75" spans="1:15" x14ac:dyDescent="0.25">
      <c r="A75" s="19" t="s">
        <v>14</v>
      </c>
      <c r="B75" s="19" t="s">
        <v>32</v>
      </c>
      <c r="C75" s="13">
        <v>691</v>
      </c>
      <c r="D75" s="13">
        <v>90</v>
      </c>
      <c r="E75" s="13">
        <v>12</v>
      </c>
      <c r="F75" s="13">
        <v>79</v>
      </c>
      <c r="G75" s="13">
        <v>21</v>
      </c>
      <c r="H75" s="13">
        <v>4</v>
      </c>
      <c r="I75" s="13">
        <v>490</v>
      </c>
      <c r="J75" s="13">
        <v>2905</v>
      </c>
      <c r="K75" s="13">
        <v>2750</v>
      </c>
      <c r="L75" s="13">
        <v>155</v>
      </c>
      <c r="M75" s="13">
        <v>62</v>
      </c>
      <c r="N75" s="13">
        <v>432</v>
      </c>
      <c r="O75" s="14">
        <v>408476.39</v>
      </c>
    </row>
    <row r="76" spans="1:15" x14ac:dyDescent="0.25">
      <c r="A76" s="19" t="s">
        <v>16</v>
      </c>
      <c r="B76" s="19" t="s">
        <v>32</v>
      </c>
      <c r="C76" s="13">
        <v>7804</v>
      </c>
      <c r="D76" s="13">
        <v>92</v>
      </c>
      <c r="E76" s="13">
        <v>256</v>
      </c>
      <c r="F76" s="13">
        <v>1014</v>
      </c>
      <c r="G76" s="13">
        <v>374</v>
      </c>
      <c r="H76" s="13">
        <v>2707</v>
      </c>
      <c r="I76" s="13">
        <v>5215</v>
      </c>
      <c r="J76" s="13">
        <v>39145</v>
      </c>
      <c r="K76" s="13">
        <v>38750</v>
      </c>
      <c r="L76" s="13">
        <v>395</v>
      </c>
      <c r="M76" s="13">
        <v>1742</v>
      </c>
      <c r="N76" s="13">
        <v>6180</v>
      </c>
      <c r="O76" s="14">
        <f>2214174.94+251470.14+3638.06</f>
        <v>2469283.14</v>
      </c>
    </row>
    <row r="77" spans="1:15" x14ac:dyDescent="0.25">
      <c r="A77" s="19" t="s">
        <v>17</v>
      </c>
      <c r="B77" s="19" t="s">
        <v>32</v>
      </c>
      <c r="C77" s="13">
        <v>836</v>
      </c>
      <c r="D77" s="13">
        <v>10</v>
      </c>
      <c r="E77" s="13">
        <v>18</v>
      </c>
      <c r="F77" s="13">
        <v>83</v>
      </c>
      <c r="G77" s="13">
        <v>17</v>
      </c>
      <c r="H77" s="13">
        <v>29</v>
      </c>
      <c r="I77" s="13">
        <v>589</v>
      </c>
      <c r="J77" s="13">
        <v>3358</v>
      </c>
      <c r="K77" s="13">
        <v>3306</v>
      </c>
      <c r="L77" s="13">
        <v>52</v>
      </c>
      <c r="M77" s="13">
        <v>93</v>
      </c>
      <c r="N77" s="13">
        <v>525</v>
      </c>
      <c r="O77" s="14">
        <v>946759.35000000009</v>
      </c>
    </row>
    <row r="78" spans="1:15" x14ac:dyDescent="0.25">
      <c r="A78" s="19" t="s">
        <v>18</v>
      </c>
      <c r="B78" s="19" t="s">
        <v>32</v>
      </c>
      <c r="C78" s="13">
        <v>545</v>
      </c>
      <c r="D78" s="13">
        <v>12</v>
      </c>
      <c r="E78" s="13">
        <v>20</v>
      </c>
      <c r="F78" s="13">
        <v>56</v>
      </c>
      <c r="G78" s="13">
        <v>16</v>
      </c>
      <c r="H78" s="13">
        <v>13</v>
      </c>
      <c r="I78" s="13">
        <v>370</v>
      </c>
      <c r="J78" s="13">
        <v>1990</v>
      </c>
      <c r="K78" s="13">
        <v>1893</v>
      </c>
      <c r="L78" s="13">
        <v>97</v>
      </c>
      <c r="M78" s="13">
        <v>104</v>
      </c>
      <c r="N78" s="13">
        <v>279</v>
      </c>
      <c r="O78" s="14">
        <v>208998.97</v>
      </c>
    </row>
    <row r="79" spans="1:15" x14ac:dyDescent="0.25">
      <c r="A79" s="19" t="s">
        <v>19</v>
      </c>
      <c r="B79" s="19" t="s">
        <v>32</v>
      </c>
      <c r="C79" s="13">
        <v>1358</v>
      </c>
      <c r="D79" s="13">
        <v>75</v>
      </c>
      <c r="E79" s="13">
        <v>60</v>
      </c>
      <c r="F79" s="13">
        <v>158</v>
      </c>
      <c r="G79" s="13">
        <v>88</v>
      </c>
      <c r="H79" s="13">
        <v>514</v>
      </c>
      <c r="I79" s="13">
        <v>844</v>
      </c>
      <c r="J79" s="13">
        <v>6699</v>
      </c>
      <c r="K79" s="13">
        <v>6612</v>
      </c>
      <c r="L79" s="13">
        <v>87</v>
      </c>
      <c r="M79" s="13">
        <v>399</v>
      </c>
      <c r="N79" s="13">
        <v>959</v>
      </c>
      <c r="O79" s="14">
        <v>301239.94</v>
      </c>
    </row>
    <row r="80" spans="1:15" x14ac:dyDescent="0.25">
      <c r="A80" s="19" t="s">
        <v>20</v>
      </c>
      <c r="B80" s="19" t="s">
        <v>32</v>
      </c>
      <c r="C80" s="13">
        <v>71</v>
      </c>
      <c r="D80" s="13">
        <v>105</v>
      </c>
      <c r="E80" s="13">
        <v>0</v>
      </c>
      <c r="F80" s="13">
        <v>0</v>
      </c>
      <c r="G80" s="13">
        <v>0</v>
      </c>
      <c r="H80" s="13">
        <v>0</v>
      </c>
      <c r="I80" s="13">
        <v>71</v>
      </c>
      <c r="J80" s="13">
        <v>367</v>
      </c>
      <c r="K80" s="13">
        <v>362</v>
      </c>
      <c r="L80" s="13">
        <v>5</v>
      </c>
      <c r="M80" s="13">
        <v>4</v>
      </c>
      <c r="N80" s="13">
        <v>67</v>
      </c>
      <c r="O80" s="14">
        <v>113000</v>
      </c>
    </row>
    <row r="81" spans="1:15" x14ac:dyDescent="0.25">
      <c r="A81" s="25" t="s">
        <v>26</v>
      </c>
      <c r="B81" s="11"/>
      <c r="C81" s="11">
        <f>SUM(C75:C80)</f>
        <v>11305</v>
      </c>
      <c r="D81" s="11">
        <f t="shared" ref="D81:N81" si="15">SUM(D75:D80)</f>
        <v>384</v>
      </c>
      <c r="E81" s="11">
        <f t="shared" si="15"/>
        <v>366</v>
      </c>
      <c r="F81" s="11">
        <f t="shared" si="15"/>
        <v>1390</v>
      </c>
      <c r="G81" s="11">
        <f t="shared" si="15"/>
        <v>516</v>
      </c>
      <c r="H81" s="11">
        <f t="shared" si="15"/>
        <v>3267</v>
      </c>
      <c r="I81" s="11">
        <f t="shared" si="15"/>
        <v>7579</v>
      </c>
      <c r="J81" s="11">
        <f t="shared" si="15"/>
        <v>54464</v>
      </c>
      <c r="K81" s="11">
        <f t="shared" si="15"/>
        <v>53673</v>
      </c>
      <c r="L81" s="11">
        <f t="shared" si="15"/>
        <v>791</v>
      </c>
      <c r="M81" s="11">
        <f t="shared" si="15"/>
        <v>2404</v>
      </c>
      <c r="N81" s="11">
        <f t="shared" si="15"/>
        <v>8442</v>
      </c>
      <c r="O81" s="12">
        <f>SUM(O75:O80)</f>
        <v>4447757.790000001</v>
      </c>
    </row>
    <row r="84" spans="1:15" ht="29.25" customHeight="1" x14ac:dyDescent="0.25">
      <c r="A84" s="26" t="s">
        <v>42</v>
      </c>
      <c r="B84" s="27"/>
      <c r="C84" s="27"/>
      <c r="D84" s="27"/>
      <c r="E84" s="27"/>
      <c r="F84" s="27"/>
      <c r="G84" s="27"/>
      <c r="H84" s="27"/>
      <c r="I84" s="27"/>
      <c r="J84" s="27"/>
      <c r="K84" s="27"/>
      <c r="L84" s="27"/>
      <c r="M84" s="27"/>
      <c r="N84" s="27"/>
      <c r="O84" s="27"/>
    </row>
    <row r="85" spans="1:15" ht="42.75" x14ac:dyDescent="0.25">
      <c r="A85" s="23" t="s">
        <v>0</v>
      </c>
      <c r="B85" s="23" t="s">
        <v>1</v>
      </c>
      <c r="C85" s="23" t="s">
        <v>2</v>
      </c>
      <c r="D85" s="23" t="s">
        <v>3</v>
      </c>
      <c r="E85" s="23" t="s">
        <v>4</v>
      </c>
      <c r="F85" s="23" t="s">
        <v>5</v>
      </c>
      <c r="G85" s="23" t="s">
        <v>6</v>
      </c>
      <c r="H85" s="23" t="s">
        <v>43</v>
      </c>
      <c r="I85" s="9" t="s">
        <v>7</v>
      </c>
      <c r="J85" s="9" t="s">
        <v>8</v>
      </c>
      <c r="K85" s="9" t="s">
        <v>9</v>
      </c>
      <c r="L85" s="9" t="s">
        <v>10</v>
      </c>
      <c r="M85" s="9" t="s">
        <v>11</v>
      </c>
      <c r="N85" s="9" t="s">
        <v>12</v>
      </c>
      <c r="O85" s="10" t="s">
        <v>13</v>
      </c>
    </row>
    <row r="86" spans="1:15" x14ac:dyDescent="0.25">
      <c r="A86" s="19" t="s">
        <v>14</v>
      </c>
      <c r="B86" s="19" t="s">
        <v>33</v>
      </c>
      <c r="C86" s="13">
        <v>334</v>
      </c>
      <c r="D86" s="13">
        <v>31</v>
      </c>
      <c r="E86" s="13">
        <v>8</v>
      </c>
      <c r="F86" s="13">
        <v>29</v>
      </c>
      <c r="G86" s="13">
        <v>9</v>
      </c>
      <c r="H86" s="13">
        <v>2</v>
      </c>
      <c r="I86" s="13">
        <v>237</v>
      </c>
      <c r="J86" s="13">
        <v>1479</v>
      </c>
      <c r="K86" s="13">
        <v>1126</v>
      </c>
      <c r="L86" s="13">
        <v>353</v>
      </c>
      <c r="M86" s="13">
        <v>30</v>
      </c>
      <c r="N86" s="13">
        <v>209</v>
      </c>
      <c r="O86" s="14">
        <v>208573.53</v>
      </c>
    </row>
    <row r="87" spans="1:15" x14ac:dyDescent="0.25">
      <c r="A87" s="19" t="s">
        <v>16</v>
      </c>
      <c r="B87" s="19" t="s">
        <v>33</v>
      </c>
      <c r="C87" s="13">
        <f>2933-106</f>
        <v>2827</v>
      </c>
      <c r="D87" s="13">
        <v>26</v>
      </c>
      <c r="E87" s="13">
        <v>70</v>
      </c>
      <c r="F87" s="13">
        <v>368</v>
      </c>
      <c r="G87" s="13">
        <v>123</v>
      </c>
      <c r="H87" s="13">
        <v>320</v>
      </c>
      <c r="I87" s="13">
        <v>1828</v>
      </c>
      <c r="J87" s="13">
        <v>11488</v>
      </c>
      <c r="K87" s="13">
        <v>10273</v>
      </c>
      <c r="L87" s="13">
        <v>1215</v>
      </c>
      <c r="M87" s="13">
        <v>478</v>
      </c>
      <c r="N87" s="13">
        <v>1670</v>
      </c>
      <c r="O87" s="14">
        <v>594123.83000000007</v>
      </c>
    </row>
    <row r="88" spans="1:15" x14ac:dyDescent="0.25">
      <c r="A88" s="19" t="s">
        <v>17</v>
      </c>
      <c r="B88" s="19" t="s">
        <v>33</v>
      </c>
      <c r="C88" s="13">
        <v>549</v>
      </c>
      <c r="D88" s="13">
        <v>5</v>
      </c>
      <c r="E88" s="13">
        <v>4</v>
      </c>
      <c r="F88" s="13">
        <v>51</v>
      </c>
      <c r="G88" s="13">
        <v>10</v>
      </c>
      <c r="H88" s="13">
        <v>6</v>
      </c>
      <c r="I88" s="13">
        <v>396</v>
      </c>
      <c r="J88" s="13">
        <v>2414</v>
      </c>
      <c r="K88" s="13">
        <v>1650</v>
      </c>
      <c r="L88" s="13">
        <v>764</v>
      </c>
      <c r="M88" s="13">
        <v>51</v>
      </c>
      <c r="N88" s="13">
        <v>351</v>
      </c>
      <c r="O88" s="14">
        <v>628104.83000000007</v>
      </c>
    </row>
    <row r="89" spans="1:15" x14ac:dyDescent="0.25">
      <c r="A89" s="19" t="s">
        <v>18</v>
      </c>
      <c r="B89" s="19" t="s">
        <v>33</v>
      </c>
      <c r="C89" s="13">
        <v>417</v>
      </c>
      <c r="D89" s="13">
        <v>7</v>
      </c>
      <c r="E89" s="13">
        <v>7</v>
      </c>
      <c r="F89" s="13">
        <v>41</v>
      </c>
      <c r="G89" s="13">
        <v>13</v>
      </c>
      <c r="H89" s="13">
        <v>26</v>
      </c>
      <c r="I89" s="13">
        <v>243</v>
      </c>
      <c r="J89" s="13">
        <v>1437</v>
      </c>
      <c r="K89" s="13">
        <v>1217</v>
      </c>
      <c r="L89" s="13">
        <v>220</v>
      </c>
      <c r="M89" s="13">
        <v>74</v>
      </c>
      <c r="N89" s="13">
        <v>195</v>
      </c>
      <c r="O89" s="14">
        <v>136571.22</v>
      </c>
    </row>
    <row r="90" spans="1:15" x14ac:dyDescent="0.25">
      <c r="A90" s="19" t="s">
        <v>19</v>
      </c>
      <c r="B90" s="19" t="s">
        <v>33</v>
      </c>
      <c r="C90" s="13">
        <v>416</v>
      </c>
      <c r="D90" s="13">
        <v>24</v>
      </c>
      <c r="E90" s="13">
        <v>16</v>
      </c>
      <c r="F90" s="13">
        <v>47</v>
      </c>
      <c r="G90" s="13">
        <v>32</v>
      </c>
      <c r="H90" s="13">
        <v>57</v>
      </c>
      <c r="I90" s="13">
        <v>359</v>
      </c>
      <c r="J90" s="13">
        <v>2223</v>
      </c>
      <c r="K90" s="13">
        <v>1992</v>
      </c>
      <c r="L90" s="13">
        <v>231</v>
      </c>
      <c r="M90" s="13">
        <v>121</v>
      </c>
      <c r="N90" s="13">
        <v>295</v>
      </c>
      <c r="O90" s="14">
        <v>90212.65</v>
      </c>
    </row>
    <row r="91" spans="1:15" x14ac:dyDescent="0.25">
      <c r="A91" s="19" t="s">
        <v>20</v>
      </c>
      <c r="B91" s="19" t="s">
        <v>33</v>
      </c>
      <c r="C91" s="13">
        <v>31</v>
      </c>
      <c r="D91" s="13">
        <v>38</v>
      </c>
      <c r="E91" s="13">
        <v>0</v>
      </c>
      <c r="F91" s="13">
        <v>0</v>
      </c>
      <c r="G91" s="13">
        <v>0</v>
      </c>
      <c r="H91" s="13">
        <v>0</v>
      </c>
      <c r="I91" s="13">
        <v>31</v>
      </c>
      <c r="J91" s="13">
        <v>176</v>
      </c>
      <c r="K91" s="13">
        <v>176</v>
      </c>
      <c r="L91" s="13">
        <v>0</v>
      </c>
      <c r="M91" s="13">
        <v>0</v>
      </c>
      <c r="N91" s="13">
        <v>31</v>
      </c>
      <c r="O91" s="14">
        <v>54498.559999999998</v>
      </c>
    </row>
    <row r="92" spans="1:15" x14ac:dyDescent="0.25">
      <c r="A92" s="25" t="s">
        <v>26</v>
      </c>
      <c r="B92" s="11"/>
      <c r="C92" s="11">
        <f>SUM(C86:C91)</f>
        <v>4574</v>
      </c>
      <c r="D92" s="11">
        <f t="shared" ref="D92:N92" si="16">SUM(D86:D91)</f>
        <v>131</v>
      </c>
      <c r="E92" s="11">
        <f t="shared" si="16"/>
        <v>105</v>
      </c>
      <c r="F92" s="11">
        <f t="shared" si="16"/>
        <v>536</v>
      </c>
      <c r="G92" s="11">
        <f t="shared" si="16"/>
        <v>187</v>
      </c>
      <c r="H92" s="11">
        <f t="shared" si="16"/>
        <v>411</v>
      </c>
      <c r="I92" s="11">
        <f t="shared" si="16"/>
        <v>3094</v>
      </c>
      <c r="J92" s="11">
        <f t="shared" si="16"/>
        <v>19217</v>
      </c>
      <c r="K92" s="11">
        <f t="shared" si="16"/>
        <v>16434</v>
      </c>
      <c r="L92" s="11">
        <f t="shared" si="16"/>
        <v>2783</v>
      </c>
      <c r="M92" s="11">
        <f t="shared" si="16"/>
        <v>754</v>
      </c>
      <c r="N92" s="11">
        <f t="shared" si="16"/>
        <v>2751</v>
      </c>
      <c r="O92" s="12">
        <f>SUM(O86:O91)</f>
        <v>1712084.62</v>
      </c>
    </row>
  </sheetData>
  <mergeCells count="9">
    <mergeCell ref="A62:O62"/>
    <mergeCell ref="A73:O73"/>
    <mergeCell ref="A84:O84"/>
    <mergeCell ref="A1:O1"/>
    <mergeCell ref="A3:O3"/>
    <mergeCell ref="A18:O18"/>
    <mergeCell ref="A29:O29"/>
    <mergeCell ref="A40:O40"/>
    <mergeCell ref="A51:O5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Masat-3.7_4_5_Fo.BE-BRK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Agim Thaci</dc:creator>
  <cp:lastModifiedBy>Fadil Q.Bajraktari</cp:lastModifiedBy>
  <dcterms:created xsi:type="dcterms:W3CDTF">2025-08-20T12:08:39Z</dcterms:created>
  <dcterms:modified xsi:type="dcterms:W3CDTF">2025-08-21T06:51:40Z</dcterms:modified>
</cp:coreProperties>
</file>